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o de Merma" sheetId="1" state="visible" r:id="rId3"/>
    <sheet name="Resumen y Food Cost" sheetId="2" state="visible" r:id="rId4"/>
    <sheet name="ℹ Instruccion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<sst xmlns="http://schemas.openxmlformats.org/spreadsheetml/2006/main" count="133" uniqueCount="88">
  <si>
    <t xml:space="preserve">PLANILLA DE CONTROL DE MERMA — bcnsoft</t>
  </si>
  <si>
    <t xml:space="preserve">Registrá cada pérdida · Las celdas grises se calculan solas · Elegí el tipo desde el desplegable</t>
  </si>
  <si>
    <t xml:space="preserve">Fecha</t>
  </si>
  <si>
    <t xml:space="preserve">Producto / Insumo</t>
  </si>
  <si>
    <t xml:space="preserve">Tipo de merma</t>
  </si>
  <si>
    <t xml:space="preserve">Cantidad</t>
  </si>
  <si>
    <t xml:space="preserve">Unidad</t>
  </si>
  <si>
    <t xml:space="preserve">Costo unitario $</t>
  </si>
  <si>
    <t xml:space="preserve">Costo de la merma $</t>
  </si>
  <si>
    <t xml:space="preserve">Observaciones</t>
  </si>
  <si>
    <t xml:space="preserve">Lomo (recorte de despiece)</t>
  </si>
  <si>
    <t xml:space="preserve">Cocción</t>
  </si>
  <si>
    <t xml:space="preserve">kg</t>
  </si>
  <si>
    <t xml:space="preserve">(ejemplo — borrá esta fila)</t>
  </si>
  <si>
    <t xml:space="preserve">Tomate perita</t>
  </si>
  <si>
    <t xml:space="preserve">Vencimiento</t>
  </si>
  <si>
    <t xml:space="preserve">Cerveza tirada (derrame)</t>
  </si>
  <si>
    <t xml:space="preserve">Operativa</t>
  </si>
  <si>
    <t xml:space="preserve">lt</t>
  </si>
  <si>
    <t xml:space="preserve">Faltante de heladera</t>
  </si>
  <si>
    <t xml:space="preserve">Robo</t>
  </si>
  <si>
    <t xml:space="preserve">un</t>
  </si>
  <si>
    <t xml:space="preserve">TOTAL MERMA DEL PERÍODO</t>
  </si>
  <si>
    <t xml:space="preserve">RESUMEN DE MERMA Y FOOD COST — bcnsoft</t>
  </si>
  <si>
    <t xml:space="preserve">Se completa solo desde la hoja Registro · Cargá compras, ventas y food cost teórico (celdas crema)</t>
  </si>
  <si>
    <t xml:space="preserve">MERMA POR TIPO</t>
  </si>
  <si>
    <t xml:space="preserve">Costo $</t>
  </si>
  <si>
    <t xml:space="preserve">% de la merma</t>
  </si>
  <si>
    <t xml:space="preserve">¿Evitable?</t>
  </si>
  <si>
    <t xml:space="preserve">Parcial</t>
  </si>
  <si>
    <t xml:space="preserve">Sí</t>
  </si>
  <si>
    <t xml:space="preserve">TOTAL MERMA $</t>
  </si>
  <si>
    <t xml:space="preserve">PARÁMETROS DEL PERÍODO  (completá — valores de ejemplo)</t>
  </si>
  <si>
    <t xml:space="preserve">Compras de mercadería $</t>
  </si>
  <si>
    <t xml:space="preserve">Ventas del período $</t>
  </si>
  <si>
    <t xml:space="preserve">Food cost teórico % (sin merma)</t>
  </si>
  <si>
    <t xml:space="preserve">INDICADORES</t>
  </si>
  <si>
    <t xml:space="preserve">Indicador</t>
  </si>
  <si>
    <t xml:space="preserve">Valor</t>
  </si>
  <si>
    <t xml:space="preserve">Semáforo</t>
  </si>
  <si>
    <t xml:space="preserve">Referencia</t>
  </si>
  <si>
    <t xml:space="preserve">Merma total $</t>
  </si>
  <si>
    <t xml:space="preserve">—</t>
  </si>
  <si>
    <t xml:space="preserve">% Merma sobre compras</t>
  </si>
  <si>
    <t xml:space="preserve">meta ≤ 5%</t>
  </si>
  <si>
    <t xml:space="preserve">% Merma sobre ventas</t>
  </si>
  <si>
    <t xml:space="preserve">Impacto en food cost (puntos)</t>
  </si>
  <si>
    <t xml:space="preserve">suma al food cost</t>
  </si>
  <si>
    <t xml:space="preserve">Food cost teórico %</t>
  </si>
  <si>
    <t xml:space="preserve">Food cost REAL estimado %</t>
  </si>
  <si>
    <t xml:space="preserve">meta &lt; 30%</t>
  </si>
  <si>
    <t xml:space="preserve">Merma evitable $ (vto+oper.+robo)</t>
  </si>
  <si>
    <t xml:space="preserve">recuperable</t>
  </si>
  <si>
    <t xml:space="preserve">% Merma evitable</t>
  </si>
  <si>
    <t xml:space="preserve">del total</t>
  </si>
  <si>
    <t xml:space="preserve">Referencia orientativa — Merma sobre compras: ✔ hasta 5% · ⚠ 5–8% · ✖ más de 8%.   Food cost: ✔ menos de 30% · ⚠ 30–35% · ✖ más de 35%.   Ajustá los cortes según tu rubro y margen.</t>
  </si>
  <si>
    <t xml:space="preserve">INSTRUCCIONES — Planilla de Control de Merma · bcnsoft</t>
  </si>
  <si>
    <t xml:space="preserve">Completá las celdas blancas y crema. Las grises se calculan solas. Borrá las filas de ejemplo antes de usarla.</t>
  </si>
  <si>
    <t xml:space="preserve">CAMPO</t>
  </si>
  <si>
    <t xml:space="preserve">QUÉ CARGAR</t>
  </si>
  <si>
    <t xml:space="preserve">▶</t>
  </si>
  <si>
    <t xml:space="preserve">Día en que registrás la pérdida (DD/MM/AAAA).</t>
  </si>
  <si>
    <t xml:space="preserve">Qué se perdió (ej: lomo, tomate, pan).</t>
  </si>
  <si>
    <t xml:space="preserve">Elegí del desplegable: Cocción, Vencimiento, Operativa o Robo.</t>
  </si>
  <si>
    <t xml:space="preserve">Cuánto se perdió, en la unidad que elijas.</t>
  </si>
  <si>
    <t xml:space="preserve">kg, g, un, lt, ml o porción.</t>
  </si>
  <si>
    <t xml:space="preserve">Lo que te cuesta 1 unidad del insumo (costo, no precio de venta).</t>
  </si>
  <si>
    <t xml:space="preserve">[Calculado] Cantidad × Costo unitario.</t>
  </si>
  <si>
    <t xml:space="preserve">Nota libre: por qué pasó, quién, qué turno.</t>
  </si>
  <si>
    <t xml:space="preserve">LOS 4 TIPOS DE MERMA</t>
  </si>
  <si>
    <t xml:space="preserve">Recortes, pruebas, quemados o platos mal armados. Parcialmente inevitable.</t>
  </si>
  <si>
    <t xml:space="preserve">Mercadería vencida o echada a perder. Se evita rotando stock (PEPS: primero entra, primero sale).</t>
  </si>
  <si>
    <t xml:space="preserve">Derrames, roturas, errores de carga, porciones de más. Se evita con capacitación.</t>
  </si>
  <si>
    <t xml:space="preserve">Faltantes sin justificar o consumo interno no autorizado. Se evita con control de stock.</t>
  </si>
  <si>
    <t xml:space="preserve">CÓMO LEER EL RESUMEN</t>
  </si>
  <si>
    <t xml:space="preserve">Compras / Ventas / Food cost teórico</t>
  </si>
  <si>
    <t xml:space="preserve">Cargalos en la hoja «Resumen y Food Cost» (celdas crema).</t>
  </si>
  <si>
    <t xml:space="preserve">Cuánto de lo que comprás se pierde. Meta orientativa: ≤ 5%.</t>
  </si>
  <si>
    <t xml:space="preserve">Impacto en food cost</t>
  </si>
  <si>
    <t xml:space="preserve">Cuántos puntos te suma la merma, medida sobre las ventas.</t>
  </si>
  <si>
    <t xml:space="preserve">Food cost REAL estimado</t>
  </si>
  <si>
    <t xml:space="preserve">Tu food cost teórico + el impacto de la merma. Meta: menos de 30%.</t>
  </si>
  <si>
    <t xml:space="preserve">✔ verde saludable · ⚠ amarillo alerta · ✖ rojo crítico (referencia orientativa).</t>
  </si>
  <si>
    <t xml:space="preserve">SOPORTE</t>
  </si>
  <si>
    <t xml:space="preserve">Guía y más recursos</t>
  </si>
  <si>
    <t xml:space="preserve">bcnsoft.com.ar/planilla-control-merma/</t>
  </si>
  <si>
    <t xml:space="preserve">WhatsApp</t>
  </si>
  <si>
    <t xml:space="preserve">+54 9 11 2865-4468 — soporte humano de verdad, sin bots ni tickets.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</si>
</sst>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.###"/>
    <numFmt numFmtId="167" formatCode="#,##0.00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AF22"/>
      <name val="Calibri"/>
      <family val="0"/>
      <charset val="1"/>
    </font>
    <font>
      <sz val="9"/>
      <color rgb="FF777777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444444"/>
      <name val="Calibri"/>
      <family val="0"/>
      <charset val="1"/>
    </font>
    <font>
      <b val="true"/>
      <sz val="10"/>
      <color rgb="FF222036"/>
      <name val="Calibri"/>
      <family val="0"/>
      <charset val="1"/>
    </font>
    <font>
      <i val="true"/>
      <sz val="9"/>
      <color rgb="FF777777"/>
      <name val="Calibri"/>
      <family val="0"/>
      <charset val="1"/>
    </font>
    <font>
      <sz val="10"/>
      <color rgb="FF555555"/>
      <name val="Calibri"/>
      <family val="0"/>
      <charset val="1"/>
    </font>
    <font>
      <sz val="10"/>
      <color rgb="FF222036"/>
      <name val="Calibri"/>
      <family val="0"/>
      <charset val="1"/>
    </font>
    <font>
      <b val="true"/>
      <sz val="11"/>
      <color rgb="FFFFAF22"/>
      <name val="Calibri"/>
      <family val="0"/>
      <charset val="1"/>
    </font>
    <font>
      <b val="true"/>
      <sz val="10"/>
      <color rgb="FFC77700"/>
      <name val="Calibri"/>
      <family val="0"/>
      <charset val="1"/>
    </font>
    <font>
      <sz val="9"/>
      <color rgb="FF555555"/>
      <name val="Calibri"/>
      <family val="0"/>
      <charset val="1"/>
    </font>
    <font>
      <b val="true"/>
      <sz val="10"/>
      <color rgb="FFFFAF22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222036"/>
        <bgColor rgb="FF003366"/>
      </patternFill>
    </fill>
    <fill>
      <patternFill patternType="solid">
        <fgColor rgb="FFF7F7F7"/>
        <bgColor rgb="FFFFFFFF"/>
      </patternFill>
    </fill>
    <fill>
      <patternFill patternType="solid">
        <fgColor rgb="FFEBEBEB"/>
        <bgColor rgb="FFF7F7F7"/>
      </patternFill>
    </fill>
    <fill>
      <patternFill patternType="solid">
        <fgColor rgb="FFFFFFFF"/>
        <bgColor rgb="FFF7F7F7"/>
      </patternFill>
    </fill>
    <fill>
      <patternFill patternType="solid">
        <fgColor rgb="FFFFAF22"/>
        <bgColor rgb="FFFFCC00"/>
      </patternFill>
    </fill>
    <fill>
      <patternFill patternType="solid">
        <fgColor rgb="FFFFF3D6"/>
        <bgColor rgb="FFFCE9C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3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3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9EADD"/>
        </patternFill>
      </fill>
    </dxf>
    <dxf>
      <fill>
        <patternFill>
          <bgColor rgb="FFFCE9C4"/>
        </patternFill>
      </fill>
    </dxf>
    <dxf>
      <fill>
        <patternFill>
          <bgColor rgb="FFF3C9B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FF3D6"/>
      <rgbColor rgb="FFEBEBE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7F7"/>
      <rgbColor rgb="FFC9EADD"/>
      <rgbColor rgb="FFFCE9C4"/>
      <rgbColor rgb="FF99CCFF"/>
      <rgbColor rgb="FFFF99CC"/>
      <rgbColor rgb="FFCC99FF"/>
      <rgbColor rgb="FFF3C9BA"/>
      <rgbColor rgb="FF3366FF"/>
      <rgbColor rgb="FF33CCCC"/>
      <rgbColor rgb="FF99CC00"/>
      <rgbColor rgb="FFFFCC00"/>
      <rgbColor rgb="FFFFAF22"/>
      <rgbColor rgb="FFC77700"/>
      <rgbColor rgb="FF555555"/>
      <rgbColor rgb="FF969696"/>
      <rgbColor rgb="FF003366"/>
      <rgbColor rgb="FF339966"/>
      <rgbColor rgb="FF003300"/>
      <rgbColor rgb="FF222036"/>
      <rgbColor rgb="FF993300"/>
      <rgbColor rgb="FF993366"/>
      <rgbColor rgb="FF33339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8"/>
    <col collapsed="false" customWidth="true" hidden="false" outlineLevel="0" max="3" min="3" style="0" width="16"/>
    <col collapsed="false" customWidth="true" hidden="false" outlineLevel="0" max="4" min="4" style="0" width="11"/>
    <col collapsed="false" customWidth="true" hidden="false" outlineLevel="0" max="5" min="5" style="0" width="10"/>
    <col collapsed="false" customWidth="true" hidden="false" outlineLevel="0" max="6" min="6" style="0" width="16"/>
    <col collapsed="false" customWidth="true" hidden="false" outlineLevel="0" max="7" min="7" style="0" width="18"/>
    <col collapsed="false" customWidth="true" hidden="false" outlineLevel="0" max="8" min="8" style="0" width="3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Format="false" ht="15" hidden="false" customHeight="false" outlineLevel="0" collapsed="false">
      <c r="A4" s="4" t="n">
        <v>46249</v>
      </c>
      <c r="B4" s="5" t="s">
        <v>10</v>
      </c>
      <c r="C4" s="6" t="s">
        <v>11</v>
      </c>
      <c r="D4" s="7" t="n">
        <v>1.5</v>
      </c>
      <c r="E4" s="6" t="s">
        <v>12</v>
      </c>
      <c r="F4" s="8" t="n">
        <v>8500</v>
      </c>
      <c r="G4" s="9" t="n">
        <f aca="false">IF(OR($D4="",$F4=""),"",$D4*$F4)</f>
        <v>12750</v>
      </c>
      <c r="H4" s="10" t="s">
        <v>13</v>
      </c>
    </row>
    <row r="5" customFormat="false" ht="15" hidden="false" customHeight="false" outlineLevel="0" collapsed="false">
      <c r="A5" s="11" t="n">
        <v>46250</v>
      </c>
      <c r="B5" s="12" t="s">
        <v>14</v>
      </c>
      <c r="C5" s="13" t="s">
        <v>15</v>
      </c>
      <c r="D5" s="14" t="n">
        <v>4</v>
      </c>
      <c r="E5" s="13" t="s">
        <v>12</v>
      </c>
      <c r="F5" s="15" t="n">
        <v>1200</v>
      </c>
      <c r="G5" s="9" t="n">
        <f aca="false">IF(OR($D5="",$F5=""),"",$D5*$F5)</f>
        <v>4800</v>
      </c>
      <c r="H5" s="16" t="s">
        <v>13</v>
      </c>
    </row>
    <row r="6" customFormat="false" ht="15" hidden="false" customHeight="false" outlineLevel="0" collapsed="false">
      <c r="A6" s="4" t="n">
        <v>46251</v>
      </c>
      <c r="B6" s="5" t="s">
        <v>16</v>
      </c>
      <c r="C6" s="6" t="s">
        <v>17</v>
      </c>
      <c r="D6" s="7" t="n">
        <v>6</v>
      </c>
      <c r="E6" s="6" t="s">
        <v>18</v>
      </c>
      <c r="F6" s="8" t="n">
        <v>900</v>
      </c>
      <c r="G6" s="9" t="n">
        <f aca="false">IF(OR($D6="",$F6=""),"",$D6*$F6)</f>
        <v>5400</v>
      </c>
      <c r="H6" s="10" t="s">
        <v>13</v>
      </c>
    </row>
    <row r="7" customFormat="false" ht="15" hidden="false" customHeight="false" outlineLevel="0" collapsed="false">
      <c r="A7" s="11" t="n">
        <v>46252</v>
      </c>
      <c r="B7" s="12" t="s">
        <v>19</v>
      </c>
      <c r="C7" s="13" t="s">
        <v>20</v>
      </c>
      <c r="D7" s="14" t="n">
        <v>2</v>
      </c>
      <c r="E7" s="13" t="s">
        <v>21</v>
      </c>
      <c r="F7" s="15" t="n">
        <v>3500</v>
      </c>
      <c r="G7" s="9" t="n">
        <f aca="false">IF(OR($D7="",$F7=""),"",$D7*$F7)</f>
        <v>7000</v>
      </c>
      <c r="H7" s="16" t="s">
        <v>13</v>
      </c>
    </row>
    <row r="8" customFormat="false" ht="15" hidden="false" customHeight="false" outlineLevel="0" collapsed="false">
      <c r="A8" s="4"/>
      <c r="B8" s="5"/>
      <c r="C8" s="6"/>
      <c r="D8" s="7"/>
      <c r="E8" s="6"/>
      <c r="F8" s="8"/>
      <c r="G8" s="9" t="str">
        <f aca="false">IF(OR($D8="",$F8=""),"",$D8*$F8)</f>
        <v/>
      </c>
      <c r="H8" s="17"/>
    </row>
    <row r="9" customFormat="false" ht="15" hidden="false" customHeight="false" outlineLevel="0" collapsed="false">
      <c r="A9" s="11"/>
      <c r="B9" s="12"/>
      <c r="C9" s="13"/>
      <c r="D9" s="14"/>
      <c r="E9" s="13"/>
      <c r="F9" s="15"/>
      <c r="G9" s="9" t="str">
        <f aca="false">IF(OR($D9="",$F9=""),"",$D9*$F9)</f>
        <v/>
      </c>
      <c r="H9" s="18"/>
    </row>
    <row r="10" customFormat="false" ht="15" hidden="false" customHeight="false" outlineLevel="0" collapsed="false">
      <c r="A10" s="4"/>
      <c r="B10" s="5"/>
      <c r="C10" s="6"/>
      <c r="D10" s="7"/>
      <c r="E10" s="6"/>
      <c r="F10" s="8"/>
      <c r="G10" s="9" t="str">
        <f aca="false">IF(OR($D10="",$F10=""),"",$D10*$F10)</f>
        <v/>
      </c>
      <c r="H10" s="17"/>
    </row>
    <row r="11" customFormat="false" ht="15" hidden="false" customHeight="false" outlineLevel="0" collapsed="false">
      <c r="A11" s="11"/>
      <c r="B11" s="12"/>
      <c r="C11" s="13"/>
      <c r="D11" s="14"/>
      <c r="E11" s="13"/>
      <c r="F11" s="15"/>
      <c r="G11" s="9" t="str">
        <f aca="false">IF(OR($D11="",$F11=""),"",$D11*$F11)</f>
        <v/>
      </c>
      <c r="H11" s="18"/>
    </row>
    <row r="12" customFormat="false" ht="15" hidden="false" customHeight="false" outlineLevel="0" collapsed="false">
      <c r="A12" s="4"/>
      <c r="B12" s="5"/>
      <c r="C12" s="6"/>
      <c r="D12" s="7"/>
      <c r="E12" s="6"/>
      <c r="F12" s="8"/>
      <c r="G12" s="9" t="str">
        <f aca="false">IF(OR($D12="",$F12=""),"",$D12*$F12)</f>
        <v/>
      </c>
      <c r="H12" s="17"/>
    </row>
    <row r="13" customFormat="false" ht="15" hidden="false" customHeight="false" outlineLevel="0" collapsed="false">
      <c r="A13" s="11"/>
      <c r="B13" s="12"/>
      <c r="C13" s="13"/>
      <c r="D13" s="14"/>
      <c r="E13" s="13"/>
      <c r="F13" s="15"/>
      <c r="G13" s="9" t="str">
        <f aca="false">IF(OR($D13="",$F13=""),"",$D13*$F13)</f>
        <v/>
      </c>
      <c r="H13" s="18"/>
    </row>
    <row r="14" customFormat="false" ht="15" hidden="false" customHeight="false" outlineLevel="0" collapsed="false">
      <c r="A14" s="4"/>
      <c r="B14" s="5"/>
      <c r="C14" s="6"/>
      <c r="D14" s="7"/>
      <c r="E14" s="6"/>
      <c r="F14" s="8"/>
      <c r="G14" s="9" t="str">
        <f aca="false">IF(OR($D14="",$F14=""),"",$D14*$F14)</f>
        <v/>
      </c>
      <c r="H14" s="17"/>
    </row>
    <row r="15" customFormat="false" ht="15" hidden="false" customHeight="false" outlineLevel="0" collapsed="false">
      <c r="A15" s="11"/>
      <c r="B15" s="12"/>
      <c r="C15" s="13"/>
      <c r="D15" s="14"/>
      <c r="E15" s="13"/>
      <c r="F15" s="15"/>
      <c r="G15" s="9" t="str">
        <f aca="false">IF(OR($D15="",$F15=""),"",$D15*$F15)</f>
        <v/>
      </c>
      <c r="H15" s="18"/>
    </row>
    <row r="16" customFormat="false" ht="15" hidden="false" customHeight="false" outlineLevel="0" collapsed="false">
      <c r="A16" s="4"/>
      <c r="B16" s="5"/>
      <c r="C16" s="6"/>
      <c r="D16" s="7"/>
      <c r="E16" s="6"/>
      <c r="F16" s="8"/>
      <c r="G16" s="9" t="str">
        <f aca="false">IF(OR($D16="",$F16=""),"",$D16*$F16)</f>
        <v/>
      </c>
      <c r="H16" s="17"/>
    </row>
    <row r="17" customFormat="false" ht="15" hidden="false" customHeight="false" outlineLevel="0" collapsed="false">
      <c r="A17" s="11"/>
      <c r="B17" s="12"/>
      <c r="C17" s="13"/>
      <c r="D17" s="14"/>
      <c r="E17" s="13"/>
      <c r="F17" s="15"/>
      <c r="G17" s="9" t="str">
        <f aca="false">IF(OR($D17="",$F17=""),"",$D17*$F17)</f>
        <v/>
      </c>
      <c r="H17" s="18"/>
    </row>
    <row r="18" customFormat="false" ht="15" hidden="false" customHeight="false" outlineLevel="0" collapsed="false">
      <c r="A18" s="4"/>
      <c r="B18" s="5"/>
      <c r="C18" s="6"/>
      <c r="D18" s="7"/>
      <c r="E18" s="6"/>
      <c r="F18" s="8"/>
      <c r="G18" s="9" t="str">
        <f aca="false">IF(OR($D18="",$F18=""),"",$D18*$F18)</f>
        <v/>
      </c>
      <c r="H18" s="17"/>
    </row>
    <row r="19" customFormat="false" ht="15" hidden="false" customHeight="false" outlineLevel="0" collapsed="false">
      <c r="A19" s="11"/>
      <c r="B19" s="12"/>
      <c r="C19" s="13"/>
      <c r="D19" s="14"/>
      <c r="E19" s="13"/>
      <c r="F19" s="15"/>
      <c r="G19" s="9" t="str">
        <f aca="false">IF(OR($D19="",$F19=""),"",$D19*$F19)</f>
        <v/>
      </c>
      <c r="H19" s="18"/>
    </row>
    <row r="20" customFormat="false" ht="15" hidden="false" customHeight="false" outlineLevel="0" collapsed="false">
      <c r="A20" s="4"/>
      <c r="B20" s="5"/>
      <c r="C20" s="6"/>
      <c r="D20" s="7"/>
      <c r="E20" s="6"/>
      <c r="F20" s="8"/>
      <c r="G20" s="9" t="str">
        <f aca="false">IF(OR($D20="",$F20=""),"",$D20*$F20)</f>
        <v/>
      </c>
      <c r="H20" s="17"/>
    </row>
    <row r="21" customFormat="false" ht="15" hidden="false" customHeight="false" outlineLevel="0" collapsed="false">
      <c r="A21" s="11"/>
      <c r="B21" s="12"/>
      <c r="C21" s="13"/>
      <c r="D21" s="14"/>
      <c r="E21" s="13"/>
      <c r="F21" s="15"/>
      <c r="G21" s="9" t="str">
        <f aca="false">IF(OR($D21="",$F21=""),"",$D21*$F21)</f>
        <v/>
      </c>
      <c r="H21" s="18"/>
    </row>
    <row r="22" customFormat="false" ht="15" hidden="false" customHeight="false" outlineLevel="0" collapsed="false">
      <c r="A22" s="4"/>
      <c r="B22" s="5"/>
      <c r="C22" s="6"/>
      <c r="D22" s="7"/>
      <c r="E22" s="6"/>
      <c r="F22" s="8"/>
      <c r="G22" s="9" t="str">
        <f aca="false">IF(OR($D22="",$F22=""),"",$D22*$F22)</f>
        <v/>
      </c>
      <c r="H22" s="17"/>
    </row>
    <row r="23" customFormat="false" ht="15" hidden="false" customHeight="false" outlineLevel="0" collapsed="false">
      <c r="A23" s="11"/>
      <c r="B23" s="12"/>
      <c r="C23" s="13"/>
      <c r="D23" s="14"/>
      <c r="E23" s="13"/>
      <c r="F23" s="15"/>
      <c r="G23" s="9" t="str">
        <f aca="false">IF(OR($D23="",$F23=""),"",$D23*$F23)</f>
        <v/>
      </c>
      <c r="H23" s="18"/>
    </row>
    <row r="24" customFormat="false" ht="15" hidden="false" customHeight="false" outlineLevel="0" collapsed="false">
      <c r="A24" s="4"/>
      <c r="B24" s="5"/>
      <c r="C24" s="6"/>
      <c r="D24" s="7"/>
      <c r="E24" s="6"/>
      <c r="F24" s="8"/>
      <c r="G24" s="9" t="str">
        <f aca="false">IF(OR($D24="",$F24=""),"",$D24*$F24)</f>
        <v/>
      </c>
      <c r="H24" s="17"/>
    </row>
    <row r="25" customFormat="false" ht="15" hidden="false" customHeight="false" outlineLevel="0" collapsed="false">
      <c r="A25" s="11"/>
      <c r="B25" s="12"/>
      <c r="C25" s="13"/>
      <c r="D25" s="14"/>
      <c r="E25" s="13"/>
      <c r="F25" s="15"/>
      <c r="G25" s="9" t="str">
        <f aca="false">IF(OR($D25="",$F25=""),"",$D25*$F25)</f>
        <v/>
      </c>
      <c r="H25" s="18"/>
    </row>
    <row r="26" customFormat="false" ht="15" hidden="false" customHeight="false" outlineLevel="0" collapsed="false">
      <c r="A26" s="4"/>
      <c r="B26" s="5"/>
      <c r="C26" s="6"/>
      <c r="D26" s="7"/>
      <c r="E26" s="6"/>
      <c r="F26" s="8"/>
      <c r="G26" s="9" t="str">
        <f aca="false">IF(OR($D26="",$F26=""),"",$D26*$F26)</f>
        <v/>
      </c>
      <c r="H26" s="17"/>
    </row>
    <row r="27" customFormat="false" ht="15" hidden="false" customHeight="false" outlineLevel="0" collapsed="false">
      <c r="A27" s="11"/>
      <c r="B27" s="12"/>
      <c r="C27" s="13"/>
      <c r="D27" s="14"/>
      <c r="E27" s="13"/>
      <c r="F27" s="15"/>
      <c r="G27" s="9" t="str">
        <f aca="false">IF(OR($D27="",$F27=""),"",$D27*$F27)</f>
        <v/>
      </c>
      <c r="H27" s="18"/>
    </row>
    <row r="28" customFormat="false" ht="15" hidden="false" customHeight="false" outlineLevel="0" collapsed="false">
      <c r="A28" s="4"/>
      <c r="B28" s="5"/>
      <c r="C28" s="6"/>
      <c r="D28" s="7"/>
      <c r="E28" s="6"/>
      <c r="F28" s="8"/>
      <c r="G28" s="9" t="str">
        <f aca="false">IF(OR($D28="",$F28=""),"",$D28*$F28)</f>
        <v/>
      </c>
      <c r="H28" s="17"/>
    </row>
    <row r="29" customFormat="false" ht="15" hidden="false" customHeight="false" outlineLevel="0" collapsed="false">
      <c r="A29" s="11"/>
      <c r="B29" s="12"/>
      <c r="C29" s="13"/>
      <c r="D29" s="14"/>
      <c r="E29" s="13"/>
      <c r="F29" s="15"/>
      <c r="G29" s="9" t="str">
        <f aca="false">IF(OR($D29="",$F29=""),"",$D29*$F29)</f>
        <v/>
      </c>
      <c r="H29" s="18"/>
    </row>
    <row r="30" customFormat="false" ht="15" hidden="false" customHeight="false" outlineLevel="0" collapsed="false">
      <c r="A30" s="4"/>
      <c r="B30" s="5"/>
      <c r="C30" s="6"/>
      <c r="D30" s="7"/>
      <c r="E30" s="6"/>
      <c r="F30" s="8"/>
      <c r="G30" s="9" t="str">
        <f aca="false">IF(OR($D30="",$F30=""),"",$D30*$F30)</f>
        <v/>
      </c>
      <c r="H30" s="17"/>
    </row>
    <row r="31" customFormat="false" ht="15" hidden="false" customHeight="false" outlineLevel="0" collapsed="false">
      <c r="A31" s="11"/>
      <c r="B31" s="12"/>
      <c r="C31" s="13"/>
      <c r="D31" s="14"/>
      <c r="E31" s="13"/>
      <c r="F31" s="15"/>
      <c r="G31" s="9" t="str">
        <f aca="false">IF(OR($D31="",$F31=""),"",$D31*$F31)</f>
        <v/>
      </c>
      <c r="H31" s="18"/>
    </row>
    <row r="32" customFormat="false" ht="15" hidden="false" customHeight="false" outlineLevel="0" collapsed="false">
      <c r="A32" s="4"/>
      <c r="B32" s="5"/>
      <c r="C32" s="6"/>
      <c r="D32" s="7"/>
      <c r="E32" s="6"/>
      <c r="F32" s="8"/>
      <c r="G32" s="9" t="str">
        <f aca="false">IF(OR($D32="",$F32=""),"",$D32*$F32)</f>
        <v/>
      </c>
      <c r="H32" s="17"/>
    </row>
    <row r="33" customFormat="false" ht="15" hidden="false" customHeight="false" outlineLevel="0" collapsed="false">
      <c r="A33" s="11"/>
      <c r="B33" s="12"/>
      <c r="C33" s="13"/>
      <c r="D33" s="14"/>
      <c r="E33" s="13"/>
      <c r="F33" s="15"/>
      <c r="G33" s="9" t="str">
        <f aca="false">IF(OR($D33="",$F33=""),"",$D33*$F33)</f>
        <v/>
      </c>
      <c r="H33" s="18"/>
    </row>
    <row r="34" customFormat="false" ht="15" hidden="false" customHeight="false" outlineLevel="0" collapsed="false">
      <c r="A34" s="4"/>
      <c r="B34" s="5"/>
      <c r="C34" s="6"/>
      <c r="D34" s="7"/>
      <c r="E34" s="6"/>
      <c r="F34" s="8"/>
      <c r="G34" s="9" t="str">
        <f aca="false">IF(OR($D34="",$F34=""),"",$D34*$F34)</f>
        <v/>
      </c>
      <c r="H34" s="17"/>
    </row>
    <row r="35" customFormat="false" ht="15" hidden="false" customHeight="false" outlineLevel="0" collapsed="false">
      <c r="A35" s="11"/>
      <c r="B35" s="12"/>
      <c r="C35" s="13"/>
      <c r="D35" s="14"/>
      <c r="E35" s="13"/>
      <c r="F35" s="15"/>
      <c r="G35" s="9" t="str">
        <f aca="false">IF(OR($D35="",$F35=""),"",$D35*$F35)</f>
        <v/>
      </c>
      <c r="H35" s="18"/>
    </row>
    <row r="36" customFormat="false" ht="15" hidden="false" customHeight="false" outlineLevel="0" collapsed="false">
      <c r="A36" s="4"/>
      <c r="B36" s="5"/>
      <c r="C36" s="6"/>
      <c r="D36" s="7"/>
      <c r="E36" s="6"/>
      <c r="F36" s="8"/>
      <c r="G36" s="9" t="str">
        <f aca="false">IF(OR($D36="",$F36=""),"",$D36*$F36)</f>
        <v/>
      </c>
      <c r="H36" s="17"/>
    </row>
    <row r="37" customFormat="false" ht="15" hidden="false" customHeight="false" outlineLevel="0" collapsed="false">
      <c r="A37" s="11"/>
      <c r="B37" s="12"/>
      <c r="C37" s="13"/>
      <c r="D37" s="14"/>
      <c r="E37" s="13"/>
      <c r="F37" s="15"/>
      <c r="G37" s="9" t="str">
        <f aca="false">IF(OR($D37="",$F37=""),"",$D37*$F37)</f>
        <v/>
      </c>
      <c r="H37" s="18"/>
    </row>
    <row r="38" customFormat="false" ht="15" hidden="false" customHeight="false" outlineLevel="0" collapsed="false">
      <c r="A38" s="4"/>
      <c r="B38" s="5"/>
      <c r="C38" s="6"/>
      <c r="D38" s="7"/>
      <c r="E38" s="6"/>
      <c r="F38" s="8"/>
      <c r="G38" s="9" t="str">
        <f aca="false">IF(OR($D38="",$F38=""),"",$D38*$F38)</f>
        <v/>
      </c>
      <c r="H38" s="17"/>
    </row>
    <row r="39" customFormat="false" ht="15" hidden="false" customHeight="false" outlineLevel="0" collapsed="false">
      <c r="A39" s="11"/>
      <c r="B39" s="12"/>
      <c r="C39" s="13"/>
      <c r="D39" s="14"/>
      <c r="E39" s="13"/>
      <c r="F39" s="15"/>
      <c r="G39" s="9" t="str">
        <f aca="false">IF(OR($D39="",$F39=""),"",$D39*$F39)</f>
        <v/>
      </c>
      <c r="H39" s="18"/>
    </row>
    <row r="40" customFormat="false" ht="15" hidden="false" customHeight="false" outlineLevel="0" collapsed="false">
      <c r="A40" s="4"/>
      <c r="B40" s="5"/>
      <c r="C40" s="6"/>
      <c r="D40" s="7"/>
      <c r="E40" s="6"/>
      <c r="F40" s="8"/>
      <c r="G40" s="9" t="str">
        <f aca="false">IF(OR($D40="",$F40=""),"",$D40*$F40)</f>
        <v/>
      </c>
      <c r="H40" s="17"/>
    </row>
    <row r="41" customFormat="false" ht="15" hidden="false" customHeight="false" outlineLevel="0" collapsed="false">
      <c r="A41" s="11"/>
      <c r="B41" s="12"/>
      <c r="C41" s="13"/>
      <c r="D41" s="14"/>
      <c r="E41" s="13"/>
      <c r="F41" s="15"/>
      <c r="G41" s="9" t="str">
        <f aca="false">IF(OR($D41="",$F41=""),"",$D41*$F41)</f>
        <v/>
      </c>
      <c r="H41" s="18"/>
    </row>
    <row r="42" customFormat="false" ht="15" hidden="false" customHeight="false" outlineLevel="0" collapsed="false">
      <c r="A42" s="4"/>
      <c r="B42" s="5"/>
      <c r="C42" s="6"/>
      <c r="D42" s="7"/>
      <c r="E42" s="6"/>
      <c r="F42" s="8"/>
      <c r="G42" s="9" t="str">
        <f aca="false">IF(OR($D42="",$F42=""),"",$D42*$F42)</f>
        <v/>
      </c>
      <c r="H42" s="17"/>
    </row>
    <row r="43" customFormat="false" ht="15" hidden="false" customHeight="false" outlineLevel="0" collapsed="false">
      <c r="A43" s="11"/>
      <c r="B43" s="12"/>
      <c r="C43" s="13"/>
      <c r="D43" s="14"/>
      <c r="E43" s="13"/>
      <c r="F43" s="15"/>
      <c r="G43" s="9" t="str">
        <f aca="false">IF(OR($D43="",$F43=""),"",$D43*$F43)</f>
        <v/>
      </c>
      <c r="H43" s="18"/>
    </row>
    <row r="44" customFormat="false" ht="15" hidden="false" customHeight="false" outlineLevel="0" collapsed="false">
      <c r="A44" s="4"/>
      <c r="B44" s="5"/>
      <c r="C44" s="6"/>
      <c r="D44" s="7"/>
      <c r="E44" s="6"/>
      <c r="F44" s="8"/>
      <c r="G44" s="9" t="str">
        <f aca="false">IF(OR($D44="",$F44=""),"",$D44*$F44)</f>
        <v/>
      </c>
      <c r="H44" s="17"/>
    </row>
    <row r="45" customFormat="false" ht="15" hidden="false" customHeight="false" outlineLevel="0" collapsed="false">
      <c r="A45" s="11"/>
      <c r="B45" s="12"/>
      <c r="C45" s="13"/>
      <c r="D45" s="14"/>
      <c r="E45" s="13"/>
      <c r="F45" s="15"/>
      <c r="G45" s="9" t="str">
        <f aca="false">IF(OR($D45="",$F45=""),"",$D45*$F45)</f>
        <v/>
      </c>
      <c r="H45" s="18"/>
    </row>
    <row r="46" customFormat="false" ht="15" hidden="false" customHeight="false" outlineLevel="0" collapsed="false">
      <c r="A46" s="4"/>
      <c r="B46" s="5"/>
      <c r="C46" s="6"/>
      <c r="D46" s="7"/>
      <c r="E46" s="6"/>
      <c r="F46" s="8"/>
      <c r="G46" s="9" t="str">
        <f aca="false">IF(OR($D46="",$F46=""),"",$D46*$F46)</f>
        <v/>
      </c>
      <c r="H46" s="17"/>
    </row>
    <row r="47" customFormat="false" ht="15" hidden="false" customHeight="false" outlineLevel="0" collapsed="false">
      <c r="A47" s="11"/>
      <c r="B47" s="12"/>
      <c r="C47" s="13"/>
      <c r="D47" s="14"/>
      <c r="E47" s="13"/>
      <c r="F47" s="15"/>
      <c r="G47" s="9" t="str">
        <f aca="false">IF(OR($D47="",$F47=""),"",$D47*$F47)</f>
        <v/>
      </c>
      <c r="H47" s="18"/>
    </row>
    <row r="48" customFormat="false" ht="15" hidden="false" customHeight="false" outlineLevel="0" collapsed="false">
      <c r="A48" s="4"/>
      <c r="B48" s="5"/>
      <c r="C48" s="6"/>
      <c r="D48" s="7"/>
      <c r="E48" s="6"/>
      <c r="F48" s="8"/>
      <c r="G48" s="9" t="str">
        <f aca="false">IF(OR($D48="",$F48=""),"",$D48*$F48)</f>
        <v/>
      </c>
      <c r="H48" s="17"/>
    </row>
    <row r="49" customFormat="false" ht="15" hidden="false" customHeight="false" outlineLevel="0" collapsed="false">
      <c r="A49" s="11"/>
      <c r="B49" s="12"/>
      <c r="C49" s="13"/>
      <c r="D49" s="14"/>
      <c r="E49" s="13"/>
      <c r="F49" s="15"/>
      <c r="G49" s="9" t="str">
        <f aca="false">IF(OR($D49="",$F49=""),"",$D49*$F49)</f>
        <v/>
      </c>
      <c r="H49" s="18"/>
    </row>
    <row r="50" customFormat="false" ht="15" hidden="false" customHeight="false" outlineLevel="0" collapsed="false">
      <c r="A50" s="4"/>
      <c r="B50" s="5"/>
      <c r="C50" s="6"/>
      <c r="D50" s="7"/>
      <c r="E50" s="6"/>
      <c r="F50" s="8"/>
      <c r="G50" s="9" t="str">
        <f aca="false">IF(OR($D50="",$F50=""),"",$D50*$F50)</f>
        <v/>
      </c>
      <c r="H50" s="17"/>
    </row>
    <row r="51" customFormat="false" ht="15" hidden="false" customHeight="false" outlineLevel="0" collapsed="false">
      <c r="A51" s="11"/>
      <c r="B51" s="12"/>
      <c r="C51" s="13"/>
      <c r="D51" s="14"/>
      <c r="E51" s="13"/>
      <c r="F51" s="15"/>
      <c r="G51" s="9" t="str">
        <f aca="false">IF(OR($D51="",$F51=""),"",$D51*$F51)</f>
        <v/>
      </c>
      <c r="H51" s="18"/>
    </row>
    <row r="52" customFormat="false" ht="15" hidden="false" customHeight="false" outlineLevel="0" collapsed="false">
      <c r="A52" s="4"/>
      <c r="B52" s="5"/>
      <c r="C52" s="6"/>
      <c r="D52" s="7"/>
      <c r="E52" s="6"/>
      <c r="F52" s="8"/>
      <c r="G52" s="9" t="str">
        <f aca="false">IF(OR($D52="",$F52=""),"",$D52*$F52)</f>
        <v/>
      </c>
      <c r="H52" s="17"/>
    </row>
    <row r="53" customFormat="false" ht="15" hidden="false" customHeight="false" outlineLevel="0" collapsed="false">
      <c r="A53" s="11"/>
      <c r="B53" s="12"/>
      <c r="C53" s="13"/>
      <c r="D53" s="14"/>
      <c r="E53" s="13"/>
      <c r="F53" s="15"/>
      <c r="G53" s="9" t="str">
        <f aca="false">IF(OR($D53="",$F53=""),"",$D53*$F53)</f>
        <v/>
      </c>
      <c r="H53" s="18"/>
    </row>
    <row r="54" customFormat="false" ht="15" hidden="false" customHeight="false" outlineLevel="0" collapsed="false">
      <c r="A54" s="19" t="s">
        <v>22</v>
      </c>
      <c r="B54" s="19"/>
      <c r="C54" s="19"/>
      <c r="D54" s="19"/>
      <c r="E54" s="19"/>
      <c r="F54" s="19"/>
      <c r="G54" s="20" t="n">
        <f aca="false">SUM(G4:G53)</f>
        <v>29950</v>
      </c>
      <c r="H54" s="21"/>
    </row>
  </sheetData>
  <mergeCells count="3">
    <mergeCell ref="A1:H1"/>
    <mergeCell ref="A2:H2"/>
    <mergeCell ref="A54:F54"/>
  </mergeCells>
  <dataValidations count="2">
    <dataValidation allowBlank="true" error="Elegí: Cocción, Vencimiento, Operativa o Robo" errorStyle="stop" operator="between" prompt="Elegí el tipo de merma" showDropDown="false" showErrorMessage="false" showInputMessage="false" sqref="C4:C53" type="list">
      <formula1>"Cocción,Vencimiento,Operativa,Robo"</formula1>
      <formula2>0</formula2>
    </dataValidation>
    <dataValidation allowBlank="true" errorStyle="stop" operator="between" showDropDown="false" showErrorMessage="false" showInputMessage="false" sqref="E4:E53" type="list">
      <formula1>"kg,g,un,lt,ml,porc"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3" min="2" style="0" width="16"/>
    <col collapsed="false" customWidth="true" hidden="false" outlineLevel="0" max="4" min="4" style="0" width="20"/>
  </cols>
  <sheetData>
    <row r="1" customFormat="false" ht="25.5" hidden="false" customHeight="true" outlineLevel="0" collapsed="false">
      <c r="A1" s="1" t="s">
        <v>23</v>
      </c>
      <c r="B1" s="1"/>
      <c r="C1" s="1"/>
      <c r="D1" s="1"/>
    </row>
    <row r="2" customFormat="false" ht="15.75" hidden="false" customHeight="true" outlineLevel="0" collapsed="false">
      <c r="A2" s="2" t="s">
        <v>24</v>
      </c>
      <c r="B2" s="2"/>
      <c r="C2" s="2"/>
      <c r="D2" s="2"/>
    </row>
    <row r="3" customFormat="false" ht="21.75" hidden="false" customHeight="true" outlineLevel="0" collapsed="false">
      <c r="A3" s="22" t="s">
        <v>25</v>
      </c>
      <c r="B3" s="22"/>
      <c r="C3" s="22"/>
      <c r="D3" s="22"/>
    </row>
    <row r="4" customFormat="false" ht="15" hidden="false" customHeight="false" outlineLevel="0" collapsed="false">
      <c r="A4" s="23" t="s">
        <v>4</v>
      </c>
      <c r="B4" s="23" t="s">
        <v>26</v>
      </c>
      <c r="C4" s="23" t="s">
        <v>27</v>
      </c>
      <c r="D4" s="23" t="s">
        <v>28</v>
      </c>
    </row>
    <row r="5" customFormat="false" ht="15" hidden="false" customHeight="false" outlineLevel="0" collapsed="false">
      <c r="A5" s="5" t="s">
        <v>11</v>
      </c>
      <c r="B5" s="9" t="n">
        <f aca="false">SUMIF('Registro de Merma'!$C$4:$C$53,"Cocción",'Registro de Merma'!$G$4:$G$53)</f>
        <v>12750</v>
      </c>
      <c r="C5" s="24" t="n">
        <f aca="false">IF($B$9=0,"",B5/$B$9)</f>
        <v>0.425709515859766</v>
      </c>
      <c r="D5" s="25" t="s">
        <v>29</v>
      </c>
    </row>
    <row r="6" customFormat="false" ht="15" hidden="false" customHeight="false" outlineLevel="0" collapsed="false">
      <c r="A6" s="12" t="s">
        <v>15</v>
      </c>
      <c r="B6" s="9" t="n">
        <f aca="false">SUMIF('Registro de Merma'!$C$4:$C$53,"Vencimiento",'Registro de Merma'!$G$4:$G$53)</f>
        <v>4800</v>
      </c>
      <c r="C6" s="24" t="n">
        <f aca="false">IF($B$9=0,"",B6/$B$9)</f>
        <v>0.160267111853088</v>
      </c>
      <c r="D6" s="26" t="s">
        <v>30</v>
      </c>
    </row>
    <row r="7" customFormat="false" ht="15" hidden="false" customHeight="false" outlineLevel="0" collapsed="false">
      <c r="A7" s="5" t="s">
        <v>17</v>
      </c>
      <c r="B7" s="9" t="n">
        <f aca="false">SUMIF('Registro de Merma'!$C$4:$C$53,"Operativa",'Registro de Merma'!$G$4:$G$53)</f>
        <v>5400</v>
      </c>
      <c r="C7" s="24" t="n">
        <f aca="false">IF($B$9=0,"",B7/$B$9)</f>
        <v>0.180300500834725</v>
      </c>
      <c r="D7" s="25" t="s">
        <v>30</v>
      </c>
    </row>
    <row r="8" customFormat="false" ht="15" hidden="false" customHeight="false" outlineLevel="0" collapsed="false">
      <c r="A8" s="12" t="s">
        <v>20</v>
      </c>
      <c r="B8" s="9" t="n">
        <f aca="false">SUMIF('Registro de Merma'!$C$4:$C$53,"Robo",'Registro de Merma'!$G$4:$G$53)</f>
        <v>7000</v>
      </c>
      <c r="C8" s="24" t="n">
        <f aca="false">IF($B$9=0,"",B8/$B$9)</f>
        <v>0.233722871452421</v>
      </c>
      <c r="D8" s="26" t="s">
        <v>30</v>
      </c>
    </row>
    <row r="9" customFormat="false" ht="15" hidden="false" customHeight="false" outlineLevel="0" collapsed="false">
      <c r="A9" s="27" t="s">
        <v>31</v>
      </c>
      <c r="B9" s="20" t="n">
        <f aca="false">SUM(B5:B8)</f>
        <v>29950</v>
      </c>
      <c r="C9" s="28" t="n">
        <f aca="false">IF(B9=0,"",1)</f>
        <v>1</v>
      </c>
      <c r="D9" s="21"/>
    </row>
    <row r="11" customFormat="false" ht="21.75" hidden="false" customHeight="true" outlineLevel="0" collapsed="false">
      <c r="A11" s="22" t="s">
        <v>32</v>
      </c>
      <c r="B11" s="22"/>
      <c r="C11" s="22"/>
      <c r="D11" s="22"/>
    </row>
    <row r="12" customFormat="false" ht="15" hidden="false" customHeight="false" outlineLevel="0" collapsed="false">
      <c r="A12" s="29" t="s">
        <v>33</v>
      </c>
      <c r="B12" s="30" t="n">
        <v>850000</v>
      </c>
      <c r="C12" s="31"/>
      <c r="D12" s="31"/>
    </row>
    <row r="13" customFormat="false" ht="15" hidden="false" customHeight="false" outlineLevel="0" collapsed="false">
      <c r="A13" s="32" t="s">
        <v>34</v>
      </c>
      <c r="B13" s="30" t="n">
        <v>2500000</v>
      </c>
      <c r="C13" s="33"/>
      <c r="D13" s="33"/>
    </row>
    <row r="14" customFormat="false" ht="15" hidden="false" customHeight="false" outlineLevel="0" collapsed="false">
      <c r="A14" s="29" t="s">
        <v>35</v>
      </c>
      <c r="B14" s="34" t="n">
        <v>0.3</v>
      </c>
      <c r="C14" s="31"/>
      <c r="D14" s="31"/>
    </row>
    <row r="16" customFormat="false" ht="21.75" hidden="false" customHeight="true" outlineLevel="0" collapsed="false">
      <c r="A16" s="22" t="s">
        <v>36</v>
      </c>
      <c r="B16" s="22"/>
      <c r="C16" s="22"/>
      <c r="D16" s="22"/>
    </row>
    <row r="17" customFormat="false" ht="15" hidden="false" customHeight="false" outlineLevel="0" collapsed="false">
      <c r="A17" s="23" t="s">
        <v>37</v>
      </c>
      <c r="B17" s="23" t="s">
        <v>38</v>
      </c>
      <c r="C17" s="23" t="s">
        <v>39</v>
      </c>
      <c r="D17" s="23" t="s">
        <v>40</v>
      </c>
    </row>
    <row r="18" customFormat="false" ht="15" hidden="false" customHeight="false" outlineLevel="0" collapsed="false">
      <c r="A18" s="29" t="s">
        <v>41</v>
      </c>
      <c r="B18" s="9" t="n">
        <f aca="false">B9</f>
        <v>29950</v>
      </c>
      <c r="C18" s="31"/>
      <c r="D18" s="35" t="s">
        <v>42</v>
      </c>
    </row>
    <row r="19" customFormat="false" ht="15" hidden="false" customHeight="false" outlineLevel="0" collapsed="false">
      <c r="A19" s="32" t="s">
        <v>43</v>
      </c>
      <c r="B19" s="36" t="n">
        <f aca="false">IF(B12=0,"",B9/B12)</f>
        <v>0.0352352941176471</v>
      </c>
      <c r="C19" s="37" t="str">
        <f aca="false">IF(B19="","",IF(B19&lt;=0.05,"✔ Saludable",IF(B19&lt;=0.08,"⚠ Alerta","✖ Crítico")))</f>
        <v>✔ Saludable</v>
      </c>
      <c r="D19" s="38" t="s">
        <v>44</v>
      </c>
    </row>
    <row r="20" customFormat="false" ht="15" hidden="false" customHeight="false" outlineLevel="0" collapsed="false">
      <c r="A20" s="29" t="s">
        <v>45</v>
      </c>
      <c r="B20" s="36" t="n">
        <f aca="false">IF(B13=0,"",B9/B13)</f>
        <v>0.01198</v>
      </c>
      <c r="C20" s="31"/>
      <c r="D20" s="35" t="s">
        <v>42</v>
      </c>
    </row>
    <row r="21" customFormat="false" ht="15" hidden="false" customHeight="false" outlineLevel="0" collapsed="false">
      <c r="A21" s="32" t="s">
        <v>46</v>
      </c>
      <c r="B21" s="36" t="n">
        <f aca="false">IF(B13=0,"",B9/B13)</f>
        <v>0.01198</v>
      </c>
      <c r="C21" s="33"/>
      <c r="D21" s="38" t="s">
        <v>47</v>
      </c>
    </row>
    <row r="22" customFormat="false" ht="15" hidden="false" customHeight="false" outlineLevel="0" collapsed="false">
      <c r="A22" s="29" t="s">
        <v>48</v>
      </c>
      <c r="B22" s="36" t="n">
        <f aca="false">IF(B14="","",B14)</f>
        <v>0.3</v>
      </c>
      <c r="C22" s="31"/>
      <c r="D22" s="35" t="s">
        <v>42</v>
      </c>
    </row>
    <row r="23" customFormat="false" ht="15" hidden="false" customHeight="false" outlineLevel="0" collapsed="false">
      <c r="A23" s="32" t="s">
        <v>49</v>
      </c>
      <c r="B23" s="36" t="n">
        <f aca="false">IF(OR(B14="",B13=0),"",B14+B9/B13)</f>
        <v>0.31198</v>
      </c>
      <c r="C23" s="37" t="str">
        <f aca="false">IF(B23="","",IF(B23&lt;0.3,"✔ Saludable",IF(B23&lt;=0.35,"⚠ Alerta","✖ Crítico")))</f>
        <v>⚠ Alerta</v>
      </c>
      <c r="D23" s="38" t="s">
        <v>50</v>
      </c>
    </row>
    <row r="24" customFormat="false" ht="15" hidden="false" customHeight="false" outlineLevel="0" collapsed="false">
      <c r="A24" s="29" t="s">
        <v>51</v>
      </c>
      <c r="B24" s="9" t="n">
        <f aca="false">B6+B7+B8</f>
        <v>17200</v>
      </c>
      <c r="C24" s="31"/>
      <c r="D24" s="35" t="s">
        <v>52</v>
      </c>
    </row>
    <row r="25" customFormat="false" ht="15" hidden="false" customHeight="false" outlineLevel="0" collapsed="false">
      <c r="A25" s="32" t="s">
        <v>53</v>
      </c>
      <c r="B25" s="36" t="n">
        <f aca="false">IF(B9=0,"",(B6+B7+B8)/B9)</f>
        <v>0.574290484140234</v>
      </c>
      <c r="C25" s="33"/>
      <c r="D25" s="38" t="s">
        <v>54</v>
      </c>
    </row>
    <row r="27" customFormat="false" ht="30" hidden="false" customHeight="true" outlineLevel="0" collapsed="false">
      <c r="A27" s="39" t="s">
        <v>55</v>
      </c>
      <c r="B27" s="39"/>
      <c r="C27" s="39"/>
      <c r="D27" s="39"/>
    </row>
  </sheetData>
  <mergeCells count="6">
    <mergeCell ref="A1:D1"/>
    <mergeCell ref="A2:D2"/>
    <mergeCell ref="A3:D3"/>
    <mergeCell ref="A11:D11"/>
    <mergeCell ref="A16:D16"/>
    <mergeCell ref="A27:D27"/>
  </mergeCells>
  <conditionalFormatting sqref="B19">
    <cfRule type="expression" priority="2" aboveAverage="0" equalAverage="0" bottom="0" percent="0" rank="0" text="" dxfId="0">
      <formula>AND(ISNUMBER($B$19),$B$19&lt;=0.05)</formula>
    </cfRule>
    <cfRule type="expression" priority="3" aboveAverage="0" equalAverage="0" bottom="0" percent="0" rank="0" text="" dxfId="1">
      <formula>AND(ISNUMBER($B$19),$B$19&gt;0.05,$B$19&lt;=0.08)</formula>
    </cfRule>
    <cfRule type="expression" priority="4" aboveAverage="0" equalAverage="0" bottom="0" percent="0" rank="0" text="" dxfId="2">
      <formula>AND(ISNUMBER($B$19),$B$19&gt;0.08)</formula>
    </cfRule>
  </conditionalFormatting>
  <conditionalFormatting sqref="C19">
    <cfRule type="expression" priority="5" aboveAverage="0" equalAverage="0" bottom="0" percent="0" rank="0" text="" dxfId="0">
      <formula>AND(ISNUMBER($B$19),$B$19&lt;=0.05)</formula>
    </cfRule>
    <cfRule type="expression" priority="6" aboveAverage="0" equalAverage="0" bottom="0" percent="0" rank="0" text="" dxfId="1">
      <formula>AND(ISNUMBER($B$19),$B$19&gt;0.05,$B$19&lt;=0.08)</formula>
    </cfRule>
    <cfRule type="expression" priority="7" aboveAverage="0" equalAverage="0" bottom="0" percent="0" rank="0" text="" dxfId="2">
      <formula>AND(ISNUMBER($B$19),$B$19&gt;0.08)</formula>
    </cfRule>
  </conditionalFormatting>
  <conditionalFormatting sqref="B23">
    <cfRule type="expression" priority="8" aboveAverage="0" equalAverage="0" bottom="0" percent="0" rank="0" text="" dxfId="0">
      <formula>AND(ISNUMBER($B$23),$B$23&lt;0.3)</formula>
    </cfRule>
    <cfRule type="expression" priority="9" aboveAverage="0" equalAverage="0" bottom="0" percent="0" rank="0" text="" dxfId="1">
      <formula>AND(ISNUMBER($B$23),$B$23&gt;=0.3,$B$23&lt;=0.35)</formula>
    </cfRule>
    <cfRule type="expression" priority="10" aboveAverage="0" equalAverage="0" bottom="0" percent="0" rank="0" text="" dxfId="2">
      <formula>AND(ISNUMBER($B$23),$B$23&gt;0.35)</formula>
    </cfRule>
  </conditionalFormatting>
  <conditionalFormatting sqref="C23">
    <cfRule type="expression" priority="11" aboveAverage="0" equalAverage="0" bottom="0" percent="0" rank="0" text="" dxfId="0">
      <formula>AND(ISNUMBER($B$23),$B$23&lt;0.3)</formula>
    </cfRule>
    <cfRule type="expression" priority="12" aboveAverage="0" equalAverage="0" bottom="0" percent="0" rank="0" text="" dxfId="1">
      <formula>AND(ISNUMBER($B$23),$B$23&gt;=0.3,$B$23&lt;=0.35)</formula>
    </cfRule>
    <cfRule type="expression" priority="13" aboveAverage="0" equalAverage="0" bottom="0" percent="0" rank="0" text="" dxfId="2">
      <formula>AND(ISNUMBER($B$23),$B$23&gt;0.35)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2"/>
    <col collapsed="false" customWidth="true" hidden="false" outlineLevel="0" max="3" min="3" style="0" width="58"/>
  </cols>
  <sheetData>
    <row r="1" customFormat="false" ht="25.5" hidden="false" customHeight="true" outlineLevel="0" collapsed="false">
      <c r="A1" s="1" t="s">
        <v>56</v>
      </c>
      <c r="B1" s="1"/>
      <c r="C1" s="1"/>
    </row>
    <row r="2" customFormat="false" ht="15.75" hidden="false" customHeight="true" outlineLevel="0" collapsed="false">
      <c r="A2" s="2" t="s">
        <v>57</v>
      </c>
      <c r="B2" s="2"/>
      <c r="C2" s="2"/>
    </row>
    <row r="3" customFormat="false" ht="15" hidden="false" customHeight="false" outlineLevel="0" collapsed="false">
      <c r="A3" s="40"/>
      <c r="B3" s="41" t="s">
        <v>58</v>
      </c>
      <c r="C3" s="41" t="s">
        <v>59</v>
      </c>
    </row>
    <row r="4" customFormat="false" ht="15" hidden="false" customHeight="false" outlineLevel="0" collapsed="false">
      <c r="A4" s="42" t="s">
        <v>60</v>
      </c>
      <c r="B4" s="32" t="s">
        <v>2</v>
      </c>
      <c r="C4" s="43" t="s">
        <v>61</v>
      </c>
    </row>
    <row r="5" customFormat="false" ht="15" hidden="false" customHeight="false" outlineLevel="0" collapsed="false">
      <c r="A5" s="42" t="s">
        <v>60</v>
      </c>
      <c r="B5" s="32" t="s">
        <v>3</v>
      </c>
      <c r="C5" s="43" t="s">
        <v>62</v>
      </c>
    </row>
    <row r="6" customFormat="false" ht="15" hidden="false" customHeight="false" outlineLevel="0" collapsed="false">
      <c r="A6" s="42" t="s">
        <v>60</v>
      </c>
      <c r="B6" s="32" t="s">
        <v>4</v>
      </c>
      <c r="C6" s="43" t="s">
        <v>63</v>
      </c>
    </row>
    <row r="7" customFormat="false" ht="15" hidden="false" customHeight="false" outlineLevel="0" collapsed="false">
      <c r="A7" s="42" t="s">
        <v>60</v>
      </c>
      <c r="B7" s="32" t="s">
        <v>5</v>
      </c>
      <c r="C7" s="43" t="s">
        <v>64</v>
      </c>
    </row>
    <row r="8" customFormat="false" ht="15" hidden="false" customHeight="false" outlineLevel="0" collapsed="false">
      <c r="A8" s="42" t="s">
        <v>60</v>
      </c>
      <c r="B8" s="32" t="s">
        <v>6</v>
      </c>
      <c r="C8" s="43" t="s">
        <v>65</v>
      </c>
    </row>
    <row r="9" customFormat="false" ht="15" hidden="false" customHeight="false" outlineLevel="0" collapsed="false">
      <c r="A9" s="42" t="s">
        <v>60</v>
      </c>
      <c r="B9" s="32" t="s">
        <v>7</v>
      </c>
      <c r="C9" s="43" t="s">
        <v>66</v>
      </c>
    </row>
    <row r="10" customFormat="false" ht="15" hidden="false" customHeight="false" outlineLevel="0" collapsed="false">
      <c r="A10" s="42" t="s">
        <v>60</v>
      </c>
      <c r="B10" s="32" t="s">
        <v>8</v>
      </c>
      <c r="C10" s="43" t="s">
        <v>67</v>
      </c>
    </row>
    <row r="11" customFormat="false" ht="15" hidden="false" customHeight="false" outlineLevel="0" collapsed="false">
      <c r="A11" s="42" t="s">
        <v>60</v>
      </c>
      <c r="B11" s="32" t="s">
        <v>9</v>
      </c>
      <c r="C11" s="43" t="s">
        <v>68</v>
      </c>
    </row>
    <row r="12" customFormat="false" ht="15" hidden="false" customHeight="false" outlineLevel="0" collapsed="false">
      <c r="A12" s="40"/>
      <c r="B12" s="41" t="s">
        <v>69</v>
      </c>
      <c r="C12" s="41"/>
    </row>
    <row r="13" customFormat="false" ht="15" hidden="false" customHeight="false" outlineLevel="0" collapsed="false">
      <c r="A13" s="42" t="s">
        <v>60</v>
      </c>
      <c r="B13" s="32" t="s">
        <v>11</v>
      </c>
      <c r="C13" s="43" t="s">
        <v>70</v>
      </c>
    </row>
    <row r="14" customFormat="false" ht="23.85" hidden="false" customHeight="false" outlineLevel="0" collapsed="false">
      <c r="A14" s="42" t="s">
        <v>60</v>
      </c>
      <c r="B14" s="32" t="s">
        <v>15</v>
      </c>
      <c r="C14" s="43" t="s">
        <v>71</v>
      </c>
    </row>
    <row r="15" customFormat="false" ht="23.85" hidden="false" customHeight="false" outlineLevel="0" collapsed="false">
      <c r="A15" s="42" t="s">
        <v>60</v>
      </c>
      <c r="B15" s="32" t="s">
        <v>17</v>
      </c>
      <c r="C15" s="43" t="s">
        <v>72</v>
      </c>
    </row>
    <row r="16" customFormat="false" ht="23.85" hidden="false" customHeight="false" outlineLevel="0" collapsed="false">
      <c r="A16" s="42" t="s">
        <v>60</v>
      </c>
      <c r="B16" s="32" t="s">
        <v>20</v>
      </c>
      <c r="C16" s="43" t="s">
        <v>73</v>
      </c>
    </row>
    <row r="17" customFormat="false" ht="15" hidden="false" customHeight="false" outlineLevel="0" collapsed="false">
      <c r="A17" s="40"/>
      <c r="B17" s="41" t="s">
        <v>74</v>
      </c>
      <c r="C17" s="41"/>
    </row>
    <row r="18" customFormat="false" ht="15" hidden="false" customHeight="false" outlineLevel="0" collapsed="false">
      <c r="A18" s="42" t="s">
        <v>60</v>
      </c>
      <c r="B18" s="32" t="s">
        <v>75</v>
      </c>
      <c r="C18" s="43" t="s">
        <v>76</v>
      </c>
    </row>
    <row r="19" customFormat="false" ht="15" hidden="false" customHeight="false" outlineLevel="0" collapsed="false">
      <c r="A19" s="42" t="s">
        <v>60</v>
      </c>
      <c r="B19" s="32" t="s">
        <v>43</v>
      </c>
      <c r="C19" s="43" t="s">
        <v>77</v>
      </c>
    </row>
    <row r="20" customFormat="false" ht="15" hidden="false" customHeight="false" outlineLevel="0" collapsed="false">
      <c r="A20" s="42" t="s">
        <v>60</v>
      </c>
      <c r="B20" s="32" t="s">
        <v>78</v>
      </c>
      <c r="C20" s="43" t="s">
        <v>79</v>
      </c>
    </row>
    <row r="21" customFormat="false" ht="15" hidden="false" customHeight="false" outlineLevel="0" collapsed="false">
      <c r="A21" s="42" t="s">
        <v>60</v>
      </c>
      <c r="B21" s="32" t="s">
        <v>80</v>
      </c>
      <c r="C21" s="43" t="s">
        <v>81</v>
      </c>
    </row>
    <row r="22" customFormat="false" ht="23.85" hidden="false" customHeight="false" outlineLevel="0" collapsed="false">
      <c r="A22" s="42" t="s">
        <v>60</v>
      </c>
      <c r="B22" s="32" t="s">
        <v>39</v>
      </c>
      <c r="C22" s="43" t="s">
        <v>82</v>
      </c>
    </row>
    <row r="23" customFormat="false" ht="15" hidden="false" customHeight="false" outlineLevel="0" collapsed="false">
      <c r="A23" s="40"/>
      <c r="B23" s="41" t="s">
        <v>83</v>
      </c>
      <c r="C23" s="41"/>
    </row>
    <row r="24" customFormat="false" ht="15" hidden="false" customHeight="false" outlineLevel="0" collapsed="false">
      <c r="A24" s="42" t="s">
        <v>60</v>
      </c>
      <c r="B24" s="32" t="s">
        <v>84</v>
      </c>
      <c r="C24" s="43" t="s">
        <v>85</v>
      </c>
    </row>
    <row r="25" customFormat="false" ht="15" hidden="false" customHeight="false" outlineLevel="0" collapsed="false">
      <c r="A25" s="42" t="s">
        <v>60</v>
      </c>
      <c r="B25" s="32" t="s">
        <v>86</v>
      </c>
      <c r="C25" s="43" t="s">
        <v>87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2026-08-28T15:11:23Z</dcterms:created>
  <dc:creator>bcnsoft</dc:creator>
  <dc:description/>
  <dc:language>en-US</dc:language>
  <cp:lastModifiedBy/>
  <dcterms:modified xsi:type="dcterms:W3CDTF">2026-08-28T15:11:23Z</dcterms:modified>
  <cp:revision>0</cp:revision>
  <dc:subject/>
  <dc:title>Planilla de Control de Merma - bcnsoft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