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figuración" sheetId="2" state="visible" r:id="rId2"/>
    <sheet xmlns:r="http://schemas.openxmlformats.org/officeDocument/2006/relationships" name="Vehículos y choferes" sheetId="3" state="visible" r:id="rId3"/>
    <sheet xmlns:r="http://schemas.openxmlformats.org/officeDocument/2006/relationships" name="Recorridos" sheetId="4" state="visible" r:id="rId4"/>
    <sheet xmlns:r="http://schemas.openxmlformats.org/officeDocument/2006/relationships" name="Resumen por zon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&quot;$&quot;#,##0;[Red]-&quot;$&quot;#,##0;&quot;-&quot;"/>
    <numFmt numFmtId="166" formatCode="dd/mm/yyyy"/>
    <numFmt numFmtId="167" formatCode="#,##0.#;-#,##0.#;&quot;-&quot;"/>
    <numFmt numFmtId="168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FFFFAF22"/>
      <sz val="12"/>
    </font>
    <font>
      <name val="Arial"/>
      <b val="1"/>
      <color rgb="FFFFFFFF"/>
      <sz val="15"/>
    </font>
    <font>
      <name val="Arial"/>
      <color rgb="FFFFAF22"/>
      <sz val="10"/>
    </font>
    <font>
      <name val="Arial"/>
      <b val="1"/>
      <color rgb="FF222036"/>
      <sz val="10"/>
    </font>
    <font>
      <name val="Arial"/>
      <color rgb="FF333333"/>
      <sz val="10"/>
    </font>
    <font>
      <name val="Arial"/>
      <color rgb="FF999999"/>
      <sz val="9"/>
    </font>
    <font>
      <name val="Arial"/>
      <b val="1"/>
      <color rgb="FF222036"/>
      <sz val="14"/>
    </font>
    <font>
      <name val="Arial"/>
      <b val="1"/>
      <color rgb="FFFFFFFF"/>
      <sz val="10"/>
    </font>
    <font>
      <name val="Arial"/>
      <b val="1"/>
      <color rgb="FF333333"/>
      <sz val="10"/>
    </font>
  </fonts>
  <fills count="5">
    <fill>
      <patternFill/>
    </fill>
    <fill>
      <patternFill patternType="gray125"/>
    </fill>
    <fill>
      <patternFill patternType="solid">
        <fgColor rgb="FF222036"/>
      </patternFill>
    </fill>
    <fill>
      <patternFill patternType="solid">
        <fgColor rgb="FFFFF3D6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4" fillId="0" borderId="0" pivotButton="0" quotePrefix="0" xfId="0"/>
    <xf numFmtId="164" fontId="0" fillId="0" borderId="1" pivotButton="0" quotePrefix="0" xfId="0"/>
    <xf numFmtId="0" fontId="6" fillId="0" borderId="0" pivotButton="0" quotePrefix="0" xfId="0"/>
    <xf numFmtId="0" fontId="0" fillId="0" borderId="1" pivotButton="0" quotePrefix="0" xfId="0"/>
    <xf numFmtId="0" fontId="8" fillId="2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5" fontId="5" fillId="0" borderId="1" pivotButton="0" quotePrefix="0" xfId="0"/>
    <xf numFmtId="165" fontId="5" fillId="4" borderId="1" pivotButton="0" quotePrefix="0" xfId="0"/>
    <xf numFmtId="166" fontId="5" fillId="0" borderId="1" pivotButton="0" quotePrefix="0" xfId="0"/>
    <xf numFmtId="167" fontId="5" fillId="0" borderId="1" pivotButton="0" quotePrefix="0" xfId="0"/>
    <xf numFmtId="164" fontId="5" fillId="4" borderId="1" pivotButton="0" quotePrefix="0" xfId="0"/>
    <xf numFmtId="0" fontId="5" fillId="4" borderId="1" pivotButton="0" quotePrefix="0" xfId="0"/>
    <xf numFmtId="166" fontId="0" fillId="0" borderId="1" pivotButton="0" quotePrefix="0" xfId="0"/>
    <xf numFmtId="167" fontId="5" fillId="4" borderId="1" pivotButton="0" quotePrefix="0" xfId="0"/>
    <xf numFmtId="0" fontId="9" fillId="3" borderId="1" pivotButton="0" quotePrefix="0" xfId="0"/>
    <xf numFmtId="167" fontId="9" fillId="3" borderId="1" pivotButton="0" quotePrefix="0" xfId="0"/>
    <xf numFmtId="165" fontId="9" fillId="3" borderId="1" pivotButton="0" quotePrefix="0" xfId="0"/>
    <xf numFmtId="164" fontId="9" fillId="3" borderId="1" pivotButton="0" quotePrefix="0" xfId="0"/>
  </cellXfs>
  <cellStyles count="1">
    <cellStyle name="Normal" xfId="0" builtinId="0" hidden="0"/>
  </cellStyles>
  <dxfs count="4">
    <dxf>
      <font>
        <b val="1"/>
        <color rgb="FF1D9E75"/>
      </font>
      <fill>
        <patternFill patternType="solid">
          <fgColor rgb="FFD9F2E9"/>
        </patternFill>
      </fill>
    </dxf>
    <dxf>
      <font>
        <b val="1"/>
        <color rgb="FFB57A0B"/>
      </font>
      <fill>
        <patternFill patternType="solid">
          <fgColor rgb="FFFCEFD2"/>
        </patternFill>
      </fill>
    </dxf>
    <dxf>
      <font>
        <b val="1"/>
        <color rgb="FFD85A30"/>
      </font>
      <fill>
        <patternFill patternType="solid">
          <fgColor rgb="FFFADBD0"/>
        </patternFill>
      </fill>
    </dxf>
    <dxf>
      <font>
        <b val="1"/>
        <color rgb="FFD85A3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491128654468" TargetMode="External" Id="rId1"/></Relationships>
</file>

<file path=xl/worksheets/sheet1.xml><?xml version="1.0" encoding="utf-8"?>
<worksheet xmlns="http://schemas.openxmlformats.org/spreadsheetml/2006/main">
  <sheetPr>
    <tabColor rgb="00222036"/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22" customHeight="1">
      <c r="B2" s="1" t="inlineStr">
        <is>
          <t>bcnsoft  ·  CENTRO DE RECURSOS</t>
        </is>
      </c>
    </row>
    <row r="3" ht="30" customHeight="1">
      <c r="B3" s="2" t="inlineStr">
        <is>
          <t>Planilla de costo de reparto por recorrido</t>
        </is>
      </c>
    </row>
    <row r="4" ht="18" customHeight="1">
      <c r="B4" s="3" t="inlineStr">
        <is>
          <t>Para mayoristas y distribuidoras que reparten con vehículo propio</t>
        </is>
      </c>
    </row>
    <row r="6" ht="46" customHeight="1">
      <c r="B6" s="4" t="inlineStr">
        <is>
          <t>Cada vez que sale la camioneta hay combustible, desgaste, seguro y horas de chofer. Si no sabés cuánto te cuesta cada parada, no sabés si el pedido chico de ese cliente te deja plata o te la saca.</t>
        </is>
      </c>
    </row>
    <row r="7" ht="46" customHeight="1">
      <c r="B7" s="5" t="inlineStr">
        <is>
          <t>Cargás tus vehículos y choferes una vez, y cada recorrido con sus kilómetros, horas, paradas y lo que entregaste. La planilla calcula el costo del recorrido, el costo por parada, el porcentaje sobre la venta y la venta mínima por parada para no pasarte de tu objetivo.</t>
        </is>
      </c>
    </row>
    <row r="9">
      <c r="B9" s="4" t="inlineStr">
        <is>
          <t>CÓMO USARLA</t>
        </is>
      </c>
    </row>
    <row r="10" ht="34" customHeight="1">
      <c r="B10" s="5" t="inlineStr">
        <is>
          <t>1.  En «Vehículos y choferes», cargá cada vehículo (consumo, precio del combustible, gastos fijos del mes y mantenimiento por km) y lo que te cuesta la hora de cada chofer o acompañante.</t>
        </is>
      </c>
    </row>
    <row r="11" ht="34" customHeight="1">
      <c r="B11" s="5" t="inlineStr">
        <is>
          <t>2.  En «Configuración», poné tu objetivo de costo de reparto sobre la venta y el límite a partir del cual querés que se prenda la alarma. Vienen valores de ejemplo: ajustalos a tu negocio.</t>
        </is>
      </c>
    </row>
    <row r="12" ht="34" customHeight="1">
      <c r="B12" s="5" t="inlineStr">
        <is>
          <t>3.  En «Recorridos», sumá un renglón por cada salida: fecha, zona, vehículo, chofer, km, horas, paradas programadas y entregadas, lo que se entregó en pesos y los peajes u otros gastos.</t>
        </is>
      </c>
    </row>
    <row r="13" ht="34" customHeight="1">
      <c r="B13" s="5" t="inlineStr">
        <is>
          <t>4.  La planilla calcula combustible, desgaste, gastos fijos del día y personal, y te da el costo total, el costo por parada, el costo por km, el porcentaje sobre la venta y un semáforo.</t>
        </is>
      </c>
    </row>
    <row r="14" ht="34" customHeight="1">
      <c r="B14" s="5" t="inlineStr">
        <is>
          <t>5.  En «Resumen por zona» ves, en el período que elijas, qué zona te cuesta más por parada y cuántas entregas no se pudieron hacer.</t>
        </is>
      </c>
    </row>
    <row r="16">
      <c r="B16" s="4" t="inlineStr">
        <is>
          <t>QUÉ EDITÁS VOS Y QUÉ SE CALCULA SOLO</t>
        </is>
      </c>
    </row>
    <row r="17" ht="20" customHeight="1">
      <c r="B17" s="5" t="inlineStr">
        <is>
          <t>•  Editás: las celdas blancas (vehículos, choferes, objetivos y cada recorrido).</t>
        </is>
      </c>
    </row>
    <row r="18" ht="20" customHeight="1">
      <c r="B18" s="5" t="inlineStr">
        <is>
          <t>•  No toques: las celdas grises con fórmula (costos, porcentajes, semáforo, venta mínima por parada y el resumen).</t>
        </is>
      </c>
    </row>
    <row r="19" ht="30" customHeight="1">
      <c r="B19" s="5" t="inlineStr">
        <is>
          <t>•  El costo por hora del personal es lo que el negocio paga por esa persona, según tus números o los de tu contador. La planilla no calcula sueldos: solo lo usa para repartir el costo.</t>
        </is>
      </c>
    </row>
    <row r="20" ht="20" customHeight="1">
      <c r="B20" s="5" t="inlineStr">
        <is>
          <t>•  La venta mínima por parada es un criterio para pensar tus pedidos chicos, no una regla: decidís vos qué hacer con cada cliente.</t>
        </is>
      </c>
    </row>
    <row r="22" ht="20" customHeight="1">
      <c r="B22" s="6" t="inlineStr">
        <is>
          <t>Esto te ordena el costo del reparto hoy.</t>
        </is>
      </c>
    </row>
    <row r="23" ht="34" customHeight="1">
      <c r="B23" s="7" t="inlineStr">
        <is>
          <t>En bcn mayoristas, lo que cobra el repartidor queda en la cuenta corriente de cada cliente, y el pedido que vuelve sin entregar se da de baja o se le hace nota de crédito si ya estaba facturado.</t>
        </is>
      </c>
    </row>
    <row r="24" ht="20" customHeight="1">
      <c r="B24" s="7" t="inlineStr">
        <is>
          <t>¿Lo querés ver con tu distribuidora? Escribinos por WhatsApp: +54 9 11 2865-4468 — te atiende una persona, no un bot.</t>
        </is>
      </c>
    </row>
    <row r="26">
      <c r="B26" s="8" t="inlineStr">
        <is>
          <t>Centro de Recursos bcnsoft · Recurso gratuito para mayoristas y distribuidoras · bcnsoft.com.ar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22036"/>
    <outlinePr summaryBelow="1" summaryRight="1"/>
    <pageSetUpPr/>
  </sheetPr>
  <dimension ref="B1:D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0" customWidth="1" min="2" max="2"/>
    <col width="14" customWidth="1" min="3" max="3"/>
    <col width="60" customWidth="1" min="4" max="4"/>
  </cols>
  <sheetData>
    <row r="1">
      <c r="B1" s="9" t="inlineStr">
        <is>
          <t>Configuración</t>
        </is>
      </c>
    </row>
    <row r="3">
      <c r="B3" s="10" t="inlineStr">
        <is>
          <t>Objetivo: costo de reparto hasta (% de lo entregado)</t>
        </is>
      </c>
      <c r="C3" s="11" t="n">
        <v>0.05</v>
      </c>
      <c r="D3" s="12" t="inlineStr">
        <is>
          <t>Valor de ejemplo. Poné el tuyo.</t>
        </is>
      </c>
    </row>
    <row r="4">
      <c r="B4" s="10" t="inlineStr">
        <is>
          <t>Alerta hasta (% de lo entregado)</t>
        </is>
      </c>
      <c r="C4" s="11" t="n">
        <v>0.08</v>
      </c>
      <c r="D4" s="12" t="inlineStr">
        <is>
          <t>Por encima, el semáforo marca «Crítico».</t>
        </is>
      </c>
    </row>
    <row r="6">
      <c r="B6" s="10" t="inlineStr">
        <is>
          <t>Nombre de la distribuidora (opcional)</t>
        </is>
      </c>
      <c r="C6" s="13" t="inlineStr">
        <is>
          <t>Mi distribuidora</t>
        </is>
      </c>
      <c r="D6" s="12" t="inlineStr"/>
    </row>
    <row r="8">
      <c r="B8" s="14" t="inlineStr">
        <is>
          <t>Zonas o recorridos</t>
        </is>
      </c>
    </row>
    <row r="9">
      <c r="B9" s="13" t="inlineStr">
        <is>
          <t>Zona Norte</t>
        </is>
      </c>
    </row>
    <row r="10">
      <c r="B10" s="13" t="inlineStr">
        <is>
          <t>Zona Oeste</t>
        </is>
      </c>
    </row>
    <row r="11">
      <c r="B11" s="13" t="inlineStr">
        <is>
          <t>Zona Sur</t>
        </is>
      </c>
    </row>
    <row r="12">
      <c r="B12" s="13" t="inlineStr">
        <is>
          <t>Capital</t>
        </is>
      </c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B22" s="13" t="n"/>
    </row>
    <row r="23">
      <c r="B23" s="13" t="n"/>
    </row>
    <row r="24">
      <c r="B24" s="13" t="n"/>
    </row>
    <row r="25">
      <c r="B25" s="13" t="n"/>
    </row>
    <row r="26">
      <c r="B26" s="13" t="n"/>
    </row>
    <row r="27">
      <c r="B27" s="13" t="n"/>
    </row>
    <row r="28">
      <c r="B28" s="13" t="n"/>
    </row>
    <row r="29">
      <c r="B29" s="13" t="n"/>
    </row>
    <row r="30">
      <c r="B30" s="13" t="n"/>
    </row>
    <row r="31">
      <c r="B31" s="13" t="n"/>
    </row>
    <row r="32">
      <c r="B32" s="13" t="n"/>
    </row>
    <row r="33">
      <c r="B33" s="13" t="n"/>
    </row>
    <row r="34">
      <c r="B34" s="13" t="n"/>
    </row>
    <row r="35">
      <c r="B35" s="13" t="n"/>
    </row>
    <row r="36">
      <c r="B36" s="13" t="n"/>
    </row>
    <row r="37">
      <c r="B37" s="13" t="n"/>
    </row>
    <row r="38">
      <c r="B38" s="1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22036"/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4" customWidth="1" min="3" max="3"/>
    <col width="18" customWidth="1" min="4" max="4"/>
    <col width="15" customWidth="1" min="5" max="5"/>
    <col width="11" customWidth="1" min="6" max="6"/>
    <col width="15" customWidth="1" min="7" max="7"/>
    <col width="24" customWidth="1" min="9" max="9"/>
    <col width="15" customWidth="1" min="10" max="10"/>
  </cols>
  <sheetData>
    <row r="1" ht="60" customHeight="1">
      <c r="A1" s="15" t="inlineStr">
        <is>
          <t>Vehículo / patente</t>
        </is>
      </c>
      <c r="B1" s="15" t="inlineStr">
        <is>
          <t>Consumo (litros cada 100 km)</t>
        </is>
      </c>
      <c r="C1" s="15" t="inlineStr">
        <is>
          <t>Precio del combustible por litro</t>
        </is>
      </c>
      <c r="D1" s="15" t="inlineStr">
        <is>
          <t>Gastos fijos del mes (seguro, patente, cochera)</t>
        </is>
      </c>
      <c r="E1" s="15" t="inlineStr">
        <is>
          <t>Mantenimiento y desgaste por km</t>
        </is>
      </c>
      <c r="F1" s="15" t="inlineStr">
        <is>
          <t>Días de uso en el mes</t>
        </is>
      </c>
      <c r="G1" s="15" t="inlineStr">
        <is>
          <t>Gasto fijo por día de uso</t>
        </is>
      </c>
      <c r="I1" s="15" t="inlineStr">
        <is>
          <t>Chofer / acompañante</t>
        </is>
      </c>
      <c r="J1" s="15" t="inlineStr">
        <is>
          <t>Costo por hora para el negocio</t>
        </is>
      </c>
    </row>
    <row r="2">
      <c r="A2" s="16" t="inlineStr">
        <is>
          <t>Utilitario AB123CD</t>
        </is>
      </c>
      <c r="B2" s="16" t="n">
        <v>11</v>
      </c>
      <c r="C2" s="17" t="n">
        <v>1650</v>
      </c>
      <c r="D2" s="17" t="n">
        <v>420000</v>
      </c>
      <c r="E2" s="17" t="n">
        <v>85</v>
      </c>
      <c r="F2" s="16" t="n">
        <v>22</v>
      </c>
      <c r="G2" s="18">
        <f>IF(OR($A2="",N($F2)=0),"",N($D2)/$F2)</f>
        <v/>
      </c>
      <c r="I2" s="16" t="inlineStr">
        <is>
          <t>Raúl (chofer)</t>
        </is>
      </c>
      <c r="J2" s="17" t="n">
        <v>9500</v>
      </c>
    </row>
    <row r="3">
      <c r="A3" s="16" t="inlineStr">
        <is>
          <t>Camión liviano AC456EF</t>
        </is>
      </c>
      <c r="B3" s="16" t="n">
        <v>16</v>
      </c>
      <c r="C3" s="17" t="n">
        <v>1550</v>
      </c>
      <c r="D3" s="17" t="n">
        <v>690000</v>
      </c>
      <c r="E3" s="17" t="n">
        <v>140</v>
      </c>
      <c r="F3" s="16" t="n">
        <v>22</v>
      </c>
      <c r="G3" s="18">
        <f>IF(OR($A3="",N($F3)=0),"",N($D3)/$F3)</f>
        <v/>
      </c>
      <c r="I3" s="16" t="inlineStr">
        <is>
          <t>Matías (chofer)</t>
        </is>
      </c>
      <c r="J3" s="17" t="n">
        <v>9500</v>
      </c>
    </row>
    <row r="4">
      <c r="A4" s="16" t="n"/>
      <c r="B4" s="16" t="n"/>
      <c r="C4" s="17" t="n"/>
      <c r="D4" s="17" t="n"/>
      <c r="E4" s="17" t="n"/>
      <c r="F4" s="16" t="n"/>
      <c r="G4" s="18">
        <f>IF(OR($A4="",N($F4)=0),"",N($D4)/$F4)</f>
        <v/>
      </c>
      <c r="I4" s="16" t="inlineStr">
        <is>
          <t>Leo (acompañante)</t>
        </is>
      </c>
      <c r="J4" s="17" t="n">
        <v>7200</v>
      </c>
    </row>
    <row r="5">
      <c r="A5" s="16" t="n"/>
      <c r="B5" s="16" t="n"/>
      <c r="C5" s="17" t="n"/>
      <c r="D5" s="17" t="n"/>
      <c r="E5" s="17" t="n"/>
      <c r="F5" s="16" t="n"/>
      <c r="G5" s="18">
        <f>IF(OR($A5="",N($F5)=0),"",N($D5)/$F5)</f>
        <v/>
      </c>
      <c r="I5" s="16" t="n"/>
      <c r="J5" s="17" t="n"/>
    </row>
    <row r="6">
      <c r="A6" s="16" t="n"/>
      <c r="B6" s="16" t="n"/>
      <c r="C6" s="17" t="n"/>
      <c r="D6" s="17" t="n"/>
      <c r="E6" s="17" t="n"/>
      <c r="F6" s="16" t="n"/>
      <c r="G6" s="18">
        <f>IF(OR($A6="",N($F6)=0),"",N($D6)/$F6)</f>
        <v/>
      </c>
      <c r="I6" s="16" t="n"/>
      <c r="J6" s="17" t="n"/>
    </row>
    <row r="7">
      <c r="A7" s="16" t="n"/>
      <c r="B7" s="16" t="n"/>
      <c r="C7" s="17" t="n"/>
      <c r="D7" s="17" t="n"/>
      <c r="E7" s="17" t="n"/>
      <c r="F7" s="16" t="n"/>
      <c r="G7" s="18">
        <f>IF(OR($A7="",N($F7)=0),"",N($D7)/$F7)</f>
        <v/>
      </c>
      <c r="I7" s="16" t="n"/>
      <c r="J7" s="17" t="n"/>
    </row>
    <row r="8">
      <c r="A8" s="16" t="n"/>
      <c r="B8" s="16" t="n"/>
      <c r="C8" s="17" t="n"/>
      <c r="D8" s="17" t="n"/>
      <c r="E8" s="17" t="n"/>
      <c r="F8" s="16" t="n"/>
      <c r="G8" s="18">
        <f>IF(OR($A8="",N($F8)=0),"",N($D8)/$F8)</f>
        <v/>
      </c>
      <c r="I8" s="16" t="n"/>
      <c r="J8" s="17" t="n"/>
    </row>
    <row r="9">
      <c r="A9" s="16" t="n"/>
      <c r="B9" s="16" t="n"/>
      <c r="C9" s="17" t="n"/>
      <c r="D9" s="17" t="n"/>
      <c r="E9" s="17" t="n"/>
      <c r="F9" s="16" t="n"/>
      <c r="G9" s="18">
        <f>IF(OR($A9="",N($F9)=0),"",N($D9)/$F9)</f>
        <v/>
      </c>
      <c r="I9" s="16" t="n"/>
      <c r="J9" s="17" t="n"/>
    </row>
    <row r="10">
      <c r="A10" s="16" t="n"/>
      <c r="B10" s="16" t="n"/>
      <c r="C10" s="17" t="n"/>
      <c r="D10" s="17" t="n"/>
      <c r="E10" s="17" t="n"/>
      <c r="F10" s="16" t="n"/>
      <c r="G10" s="18">
        <f>IF(OR($A10="",N($F10)=0),"",N($D10)/$F10)</f>
        <v/>
      </c>
      <c r="I10" s="16" t="n"/>
      <c r="J10" s="17" t="n"/>
    </row>
    <row r="11">
      <c r="A11" s="16" t="n"/>
      <c r="B11" s="16" t="n"/>
      <c r="C11" s="17" t="n"/>
      <c r="D11" s="17" t="n"/>
      <c r="E11" s="17" t="n"/>
      <c r="F11" s="16" t="n"/>
      <c r="G11" s="18">
        <f>IF(OR($A11="",N($F11)=0),"",N($D11)/$F11)</f>
        <v/>
      </c>
      <c r="I11" s="16" t="n"/>
      <c r="J11" s="17" t="n"/>
    </row>
    <row r="12">
      <c r="A12" s="16" t="n"/>
      <c r="B12" s="16" t="n"/>
      <c r="C12" s="17" t="n"/>
      <c r="D12" s="17" t="n"/>
      <c r="E12" s="17" t="n"/>
      <c r="F12" s="16" t="n"/>
      <c r="G12" s="18">
        <f>IF(OR($A12="",N($F12)=0),"",N($D12)/$F12)</f>
        <v/>
      </c>
      <c r="I12" s="16" t="n"/>
      <c r="J12" s="17" t="n"/>
    </row>
    <row r="13">
      <c r="A13" s="16" t="n"/>
      <c r="B13" s="16" t="n"/>
      <c r="C13" s="17" t="n"/>
      <c r="D13" s="17" t="n"/>
      <c r="E13" s="17" t="n"/>
      <c r="F13" s="16" t="n"/>
      <c r="G13" s="18">
        <f>IF(OR($A13="",N($F13)=0),"",N($D13)/$F13)</f>
        <v/>
      </c>
      <c r="I13" s="16" t="n"/>
      <c r="J13" s="17" t="n"/>
    </row>
    <row r="14">
      <c r="A14" s="16" t="n"/>
      <c r="B14" s="16" t="n"/>
      <c r="C14" s="17" t="n"/>
      <c r="D14" s="17" t="n"/>
      <c r="E14" s="17" t="n"/>
      <c r="F14" s="16" t="n"/>
      <c r="G14" s="18">
        <f>IF(OR($A14="",N($F14)=0),"",N($D14)/$F14)</f>
        <v/>
      </c>
      <c r="I14" s="16" t="n"/>
      <c r="J14" s="17" t="n"/>
    </row>
    <row r="15">
      <c r="A15" s="16" t="n"/>
      <c r="B15" s="16" t="n"/>
      <c r="C15" s="17" t="n"/>
      <c r="D15" s="17" t="n"/>
      <c r="E15" s="17" t="n"/>
      <c r="F15" s="16" t="n"/>
      <c r="G15" s="18">
        <f>IF(OR($A15="",N($F15)=0),"",N($D15)/$F15)</f>
        <v/>
      </c>
      <c r="I15" s="16" t="n"/>
      <c r="J15" s="17" t="n"/>
    </row>
    <row r="16">
      <c r="A16" s="16" t="n"/>
      <c r="B16" s="16" t="n"/>
      <c r="C16" s="17" t="n"/>
      <c r="D16" s="17" t="n"/>
      <c r="E16" s="17" t="n"/>
      <c r="F16" s="16" t="n"/>
      <c r="G16" s="18">
        <f>IF(OR($A16="",N($F16)=0),"",N($D16)/$F16)</f>
        <v/>
      </c>
      <c r="I16" s="16" t="n"/>
      <c r="J16" s="17" t="n"/>
    </row>
    <row r="17">
      <c r="I17" s="16" t="n"/>
      <c r="J17" s="17" t="n"/>
    </row>
    <row r="18">
      <c r="I18" s="16" t="n"/>
      <c r="J18" s="17" t="n"/>
    </row>
    <row r="19">
      <c r="I19" s="16" t="n"/>
      <c r="J19" s="17" t="n"/>
    </row>
    <row r="20">
      <c r="I20" s="16" t="n"/>
      <c r="J20" s="17" t="n"/>
    </row>
    <row r="21">
      <c r="I21" s="16" t="n"/>
      <c r="J21" s="17" t="n"/>
    </row>
    <row r="22">
      <c r="I22" s="16" t="n"/>
      <c r="J22" s="17" t="n"/>
    </row>
    <row r="23">
      <c r="I23" s="16" t="n"/>
      <c r="J23" s="17" t="n"/>
    </row>
    <row r="24">
      <c r="I24" s="16" t="n"/>
      <c r="J24" s="17" t="n"/>
    </row>
    <row r="25">
      <c r="I25" s="16" t="n"/>
      <c r="J25" s="17" t="n"/>
    </row>
    <row r="26">
      <c r="I26" s="16" t="n"/>
      <c r="J26" s="17" t="n"/>
    </row>
    <row r="27">
      <c r="I27" s="16" t="n"/>
      <c r="J27" s="17" t="n"/>
    </row>
    <row r="28">
      <c r="I28" s="16" t="n"/>
      <c r="J28" s="17" t="n"/>
    </row>
    <row r="29">
      <c r="I29" s="16" t="n"/>
      <c r="J29" s="17" t="n"/>
    </row>
    <row r="30">
      <c r="I30" s="16" t="n"/>
      <c r="J30" s="17" t="n"/>
    </row>
    <row r="31">
      <c r="I31" s="16" t="n"/>
      <c r="J31" s="1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AF22"/>
    <outlinePr summaryBelow="1" summaryRight="1"/>
    <pageSetUpPr/>
  </sheetPr>
  <dimension ref="A1:W8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  <col width="17" customWidth="1" min="4" max="4"/>
    <col width="17" customWidth="1" min="5" max="5"/>
    <col width="9" customWidth="1" min="6" max="6"/>
    <col width="9" customWidth="1" min="7" max="7"/>
    <col width="10" customWidth="1" min="8" max="8"/>
    <col width="10" customWidth="1" min="9" max="9"/>
    <col width="15" customWidth="1" min="10" max="10"/>
    <col width="12" customWidth="1" min="11" max="11"/>
    <col width="13" customWidth="1" min="12" max="12"/>
    <col width="12" customWidth="1" min="13" max="13"/>
    <col width="13" customWidth="1" min="14" max="14"/>
    <col width="13" customWidth="1" min="15" max="15"/>
    <col width="14" customWidth="1" min="16" max="16"/>
    <col width="13" customWidth="1" min="17" max="17"/>
    <col width="10" customWidth="1" min="18" max="18"/>
    <col width="11" customWidth="1" min="19" max="19"/>
    <col width="11" customWidth="1" min="20" max="20"/>
    <col width="14" customWidth="1" min="21" max="21"/>
    <col width="10" customWidth="1" min="22" max="22"/>
    <col width="28" customWidth="1" min="23" max="23"/>
  </cols>
  <sheetData>
    <row r="1" ht="48" customHeight="1">
      <c r="A1" s="15" t="inlineStr">
        <is>
          <t>Fecha</t>
        </is>
      </c>
      <c r="B1" s="15" t="inlineStr">
        <is>
          <t>Zona / recorrido</t>
        </is>
      </c>
      <c r="C1" s="15" t="inlineStr">
        <is>
          <t>Vehículo</t>
        </is>
      </c>
      <c r="D1" s="15" t="inlineStr">
        <is>
          <t>Chofer</t>
        </is>
      </c>
      <c r="E1" s="15" t="inlineStr">
        <is>
          <t>Acompañante</t>
        </is>
      </c>
      <c r="F1" s="15" t="inlineStr">
        <is>
          <t>Km recorridos</t>
        </is>
      </c>
      <c r="G1" s="15" t="inlineStr">
        <is>
          <t>Horas del recorrido</t>
        </is>
      </c>
      <c r="H1" s="15" t="inlineStr">
        <is>
          <t>Paradas programadas</t>
        </is>
      </c>
      <c r="I1" s="15" t="inlineStr">
        <is>
          <t>Paradas entregadas</t>
        </is>
      </c>
      <c r="J1" s="15" t="inlineStr">
        <is>
          <t>Entregado en el recorrido ($)</t>
        </is>
      </c>
      <c r="K1" s="15" t="inlineStr">
        <is>
          <t>Peajes y otros gastos</t>
        </is>
      </c>
      <c r="L1" s="15" t="inlineStr">
        <is>
          <t>Combustible</t>
        </is>
      </c>
      <c r="M1" s="15" t="inlineStr">
        <is>
          <t>Desgaste</t>
        </is>
      </c>
      <c r="N1" s="15" t="inlineStr">
        <is>
          <t>Gasto fijo del día</t>
        </is>
      </c>
      <c r="O1" s="15" t="inlineStr">
        <is>
          <t>Personal</t>
        </is>
      </c>
      <c r="P1" s="15" t="inlineStr">
        <is>
          <t>Costo del recorrido</t>
        </is>
      </c>
      <c r="Q1" s="15" t="inlineStr">
        <is>
          <t>Costo por parada</t>
        </is>
      </c>
      <c r="R1" s="15" t="inlineStr">
        <is>
          <t>Costo por km</t>
        </is>
      </c>
      <c r="S1" s="15" t="inlineStr">
        <is>
          <t>% sobre lo entregado</t>
        </is>
      </c>
      <c r="T1" s="15" t="inlineStr">
        <is>
          <t>Semáforo</t>
        </is>
      </c>
      <c r="U1" s="15" t="inlineStr">
        <is>
          <t>Venta mínima por parada</t>
        </is>
      </c>
      <c r="V1" s="15" t="inlineStr">
        <is>
          <t>Entregas no hechas</t>
        </is>
      </c>
      <c r="W1" s="15" t="inlineStr">
        <is>
          <t>Observaciones</t>
        </is>
      </c>
    </row>
    <row r="2">
      <c r="A2" s="19" t="n">
        <v>46315</v>
      </c>
      <c r="B2" s="16" t="inlineStr">
        <is>
          <t>Zona Norte</t>
        </is>
      </c>
      <c r="C2" s="16" t="inlineStr">
        <is>
          <t>Utilitario AB123CD</t>
        </is>
      </c>
      <c r="D2" s="16" t="inlineStr">
        <is>
          <t>Raúl (chofer)</t>
        </is>
      </c>
      <c r="E2" s="16" t="inlineStr">
        <is>
          <t>Leo (acompañante)</t>
        </is>
      </c>
      <c r="F2" s="20" t="n">
        <v>128</v>
      </c>
      <c r="G2" s="20" t="n">
        <v>7.5</v>
      </c>
      <c r="H2" s="16" t="n">
        <v>18</v>
      </c>
      <c r="I2" s="16" t="n">
        <v>17</v>
      </c>
      <c r="J2" s="17" t="n">
        <v>2850000</v>
      </c>
      <c r="K2" s="17" t="n">
        <v>0</v>
      </c>
      <c r="L2" s="18">
        <f>IF($C2="","",N($F2)*N(IFERROR(INDEX('Vehículos y choferes'!$B$2:$B$16,MATCH($C2,'Vehículos y choferes'!$A$2:$A$16,0)),0))/100*N(IFERROR(INDEX('Vehículos y choferes'!$C$2:$C$16,MATCH($C2,'Vehículos y choferes'!$A$2:$A$16,0)),0)))</f>
        <v/>
      </c>
      <c r="M2" s="18">
        <f>IF($C2="","",N($F2)*N(IFERROR(INDEX('Vehículos y choferes'!$E$2:$E$16,MATCH($C2,'Vehículos y choferes'!$A$2:$A$16,0)),0)))</f>
        <v/>
      </c>
      <c r="N2" s="18">
        <f>IF($C2="","",N(IFERROR(INDEX('Vehículos y choferes'!$G$2:$G$16,MATCH($C2,'Vehículos y choferes'!$A$2:$A$16,0)),0)))</f>
        <v/>
      </c>
      <c r="O2" s="18">
        <f>IF(AND($D2="",$E2=""),"",N($G2)*(IF($D2="",0,IFERROR(INDEX('Vehículos y choferes'!$J$2:$J$31,MATCH($D2,'Vehículos y choferes'!$I$2:$I$31,0)),0))+IF($E2="",0,IFERROR(INDEX('Vehículos y choferes'!$J$2:$J$31,MATCH($E2,'Vehículos y choferes'!$I$2:$I$31,0)),0))))</f>
        <v/>
      </c>
      <c r="P2" s="18">
        <f>IF(AND($C2="",$D2=""),"",N($K2)+N($L2)+N($M2)+N($N2)+N($O2))</f>
        <v/>
      </c>
      <c r="Q2" s="18">
        <f>IF(OR($P2="",N($I2)=0),"",$P2/$I2)</f>
        <v/>
      </c>
      <c r="R2" s="18">
        <f>IF(OR($P2="",N($F2)=0),"",$P2/$F2)</f>
        <v/>
      </c>
      <c r="S2" s="21">
        <f>IF(OR($P2="",N($J2)=0),"",$P2/$J2)</f>
        <v/>
      </c>
      <c r="T2" s="22">
        <f>IF($S2="","",IF($S2&lt;=Configuración!$C$3,"En objetivo",IF($S2&lt;=Configuración!$C$4,"Alerta","Crítico")))</f>
        <v/>
      </c>
      <c r="U2" s="18">
        <f>IF(OR($Q2="",N(Configuración!$C$3)=0),"",$Q2/Configuración!$C$3)</f>
        <v/>
      </c>
      <c r="V2" s="22">
        <f>IF(OR($H2="",$I2=""),"",MAX(0,$H2-$I2))</f>
        <v/>
      </c>
      <c r="W2" s="16" t="n"/>
    </row>
    <row r="3">
      <c r="A3" s="19" t="n">
        <v>46315</v>
      </c>
      <c r="B3" s="16" t="inlineStr">
        <is>
          <t>Zona Oeste</t>
        </is>
      </c>
      <c r="C3" s="16" t="inlineStr">
        <is>
          <t>Camión liviano AC456EF</t>
        </is>
      </c>
      <c r="D3" s="16" t="inlineStr">
        <is>
          <t>Matías (chofer)</t>
        </is>
      </c>
      <c r="E3" s="16" t="n"/>
      <c r="F3" s="20" t="n">
        <v>96</v>
      </c>
      <c r="G3" s="20" t="n">
        <v>6</v>
      </c>
      <c r="H3" s="16" t="n">
        <v>14</v>
      </c>
      <c r="I3" s="16" t="n">
        <v>14</v>
      </c>
      <c r="J3" s="17" t="n">
        <v>3920000</v>
      </c>
      <c r="K3" s="17" t="n">
        <v>4200</v>
      </c>
      <c r="L3" s="18">
        <f>IF($C3="","",N($F3)*N(IFERROR(INDEX('Vehículos y choferes'!$B$2:$B$16,MATCH($C3,'Vehículos y choferes'!$A$2:$A$16,0)),0))/100*N(IFERROR(INDEX('Vehículos y choferes'!$C$2:$C$16,MATCH($C3,'Vehículos y choferes'!$A$2:$A$16,0)),0)))</f>
        <v/>
      </c>
      <c r="M3" s="18">
        <f>IF($C3="","",N($F3)*N(IFERROR(INDEX('Vehículos y choferes'!$E$2:$E$16,MATCH($C3,'Vehículos y choferes'!$A$2:$A$16,0)),0)))</f>
        <v/>
      </c>
      <c r="N3" s="18">
        <f>IF($C3="","",N(IFERROR(INDEX('Vehículos y choferes'!$G$2:$G$16,MATCH($C3,'Vehículos y choferes'!$A$2:$A$16,0)),0)))</f>
        <v/>
      </c>
      <c r="O3" s="18">
        <f>IF(AND($D3="",$E3=""),"",N($G3)*(IF($D3="",0,IFERROR(INDEX('Vehículos y choferes'!$J$2:$J$31,MATCH($D3,'Vehículos y choferes'!$I$2:$I$31,0)),0))+IF($E3="",0,IFERROR(INDEX('Vehículos y choferes'!$J$2:$J$31,MATCH($E3,'Vehículos y choferes'!$I$2:$I$31,0)),0))))</f>
        <v/>
      </c>
      <c r="P3" s="18">
        <f>IF(AND($C3="",$D3=""),"",N($K3)+N($L3)+N($M3)+N($N3)+N($O3))</f>
        <v/>
      </c>
      <c r="Q3" s="18">
        <f>IF(OR($P3="",N($I3)=0),"",$P3/$I3)</f>
        <v/>
      </c>
      <c r="R3" s="18">
        <f>IF(OR($P3="",N($F3)=0),"",$P3/$F3)</f>
        <v/>
      </c>
      <c r="S3" s="21">
        <f>IF(OR($P3="",N($J3)=0),"",$P3/$J3)</f>
        <v/>
      </c>
      <c r="T3" s="22">
        <f>IF($S3="","",IF($S3&lt;=Configuración!$C$3,"En objetivo",IF($S3&lt;=Configuración!$C$4,"Alerta","Crítico")))</f>
        <v/>
      </c>
      <c r="U3" s="18">
        <f>IF(OR($Q3="",N(Configuración!$C$3)=0),"",$Q3/Configuración!$C$3)</f>
        <v/>
      </c>
      <c r="V3" s="22">
        <f>IF(OR($H3="",$I3=""),"",MAX(0,$H3-$I3))</f>
        <v/>
      </c>
      <c r="W3" s="16" t="n"/>
    </row>
    <row r="4">
      <c r="A4" s="19" t="n">
        <v>46316</v>
      </c>
      <c r="B4" s="16" t="inlineStr">
        <is>
          <t>Capital</t>
        </is>
      </c>
      <c r="C4" s="16" t="inlineStr">
        <is>
          <t>Utilitario AB123CD</t>
        </is>
      </c>
      <c r="D4" s="16" t="inlineStr">
        <is>
          <t>Raúl (chofer)</t>
        </is>
      </c>
      <c r="E4" s="16" t="inlineStr">
        <is>
          <t>Leo (acompañante)</t>
        </is>
      </c>
      <c r="F4" s="20" t="n">
        <v>64</v>
      </c>
      <c r="G4" s="20" t="n">
        <v>8</v>
      </c>
      <c r="H4" s="16" t="n">
        <v>22</v>
      </c>
      <c r="I4" s="16" t="n">
        <v>20</v>
      </c>
      <c r="J4" s="17" t="n">
        <v>2380000</v>
      </c>
      <c r="K4" s="17" t="n">
        <v>6800</v>
      </c>
      <c r="L4" s="18">
        <f>IF($C4="","",N($F4)*N(IFERROR(INDEX('Vehículos y choferes'!$B$2:$B$16,MATCH($C4,'Vehículos y choferes'!$A$2:$A$16,0)),0))/100*N(IFERROR(INDEX('Vehículos y choferes'!$C$2:$C$16,MATCH($C4,'Vehículos y choferes'!$A$2:$A$16,0)),0)))</f>
        <v/>
      </c>
      <c r="M4" s="18">
        <f>IF($C4="","",N($F4)*N(IFERROR(INDEX('Vehículos y choferes'!$E$2:$E$16,MATCH($C4,'Vehículos y choferes'!$A$2:$A$16,0)),0)))</f>
        <v/>
      </c>
      <c r="N4" s="18">
        <f>IF($C4="","",N(IFERROR(INDEX('Vehículos y choferes'!$G$2:$G$16,MATCH($C4,'Vehículos y choferes'!$A$2:$A$16,0)),0)))</f>
        <v/>
      </c>
      <c r="O4" s="18">
        <f>IF(AND($D4="",$E4=""),"",N($G4)*(IF($D4="",0,IFERROR(INDEX('Vehículos y choferes'!$J$2:$J$31,MATCH($D4,'Vehículos y choferes'!$I$2:$I$31,0)),0))+IF($E4="",0,IFERROR(INDEX('Vehículos y choferes'!$J$2:$J$31,MATCH($E4,'Vehículos y choferes'!$I$2:$I$31,0)),0))))</f>
        <v/>
      </c>
      <c r="P4" s="18">
        <f>IF(AND($C4="",$D4=""),"",N($K4)+N($L4)+N($M4)+N($N4)+N($O4))</f>
        <v/>
      </c>
      <c r="Q4" s="18">
        <f>IF(OR($P4="",N($I4)=0),"",$P4/$I4)</f>
        <v/>
      </c>
      <c r="R4" s="18">
        <f>IF(OR($P4="",N($F4)=0),"",$P4/$F4)</f>
        <v/>
      </c>
      <c r="S4" s="21">
        <f>IF(OR($P4="",N($J4)=0),"",$P4/$J4)</f>
        <v/>
      </c>
      <c r="T4" s="22">
        <f>IF($S4="","",IF($S4&lt;=Configuración!$C$3,"En objetivo",IF($S4&lt;=Configuración!$C$4,"Alerta","Crítico")))</f>
        <v/>
      </c>
      <c r="U4" s="18">
        <f>IF(OR($Q4="",N(Configuración!$C$3)=0),"",$Q4/Configuración!$C$3)</f>
        <v/>
      </c>
      <c r="V4" s="22">
        <f>IF(OR($H4="",$I4=""),"",MAX(0,$H4-$I4))</f>
        <v/>
      </c>
      <c r="W4" s="16" t="inlineStr">
        <is>
          <t>2 clientes cerrados al llegar.</t>
        </is>
      </c>
    </row>
    <row r="5">
      <c r="A5" s="19" t="n">
        <v>46316</v>
      </c>
      <c r="B5" s="16" t="inlineStr">
        <is>
          <t>Zona Sur</t>
        </is>
      </c>
      <c r="C5" s="16" t="inlineStr">
        <is>
          <t>Camión liviano AC456EF</t>
        </is>
      </c>
      <c r="D5" s="16" t="inlineStr">
        <is>
          <t>Matías (chofer)</t>
        </is>
      </c>
      <c r="E5" s="16" t="n"/>
      <c r="F5" s="20" t="n">
        <v>142</v>
      </c>
      <c r="G5" s="20" t="n">
        <v>7</v>
      </c>
      <c r="H5" s="16" t="n">
        <v>12</v>
      </c>
      <c r="I5" s="16" t="n">
        <v>12</v>
      </c>
      <c r="J5" s="17" t="n">
        <v>4150000</v>
      </c>
      <c r="K5" s="17" t="n">
        <v>3500</v>
      </c>
      <c r="L5" s="18">
        <f>IF($C5="","",N($F5)*N(IFERROR(INDEX('Vehículos y choferes'!$B$2:$B$16,MATCH($C5,'Vehículos y choferes'!$A$2:$A$16,0)),0))/100*N(IFERROR(INDEX('Vehículos y choferes'!$C$2:$C$16,MATCH($C5,'Vehículos y choferes'!$A$2:$A$16,0)),0)))</f>
        <v/>
      </c>
      <c r="M5" s="18">
        <f>IF($C5="","",N($F5)*N(IFERROR(INDEX('Vehículos y choferes'!$E$2:$E$16,MATCH($C5,'Vehículos y choferes'!$A$2:$A$16,0)),0)))</f>
        <v/>
      </c>
      <c r="N5" s="18">
        <f>IF($C5="","",N(IFERROR(INDEX('Vehículos y choferes'!$G$2:$G$16,MATCH($C5,'Vehículos y choferes'!$A$2:$A$16,0)),0)))</f>
        <v/>
      </c>
      <c r="O5" s="18">
        <f>IF(AND($D5="",$E5=""),"",N($G5)*(IF($D5="",0,IFERROR(INDEX('Vehículos y choferes'!$J$2:$J$31,MATCH($D5,'Vehículos y choferes'!$I$2:$I$31,0)),0))+IF($E5="",0,IFERROR(INDEX('Vehículos y choferes'!$J$2:$J$31,MATCH($E5,'Vehículos y choferes'!$I$2:$I$31,0)),0))))</f>
        <v/>
      </c>
      <c r="P5" s="18">
        <f>IF(AND($C5="",$D5=""),"",N($K5)+N($L5)+N($M5)+N($N5)+N($O5))</f>
        <v/>
      </c>
      <c r="Q5" s="18">
        <f>IF(OR($P5="",N($I5)=0),"",$P5/$I5)</f>
        <v/>
      </c>
      <c r="R5" s="18">
        <f>IF(OR($P5="",N($F5)=0),"",$P5/$F5)</f>
        <v/>
      </c>
      <c r="S5" s="21">
        <f>IF(OR($P5="",N($J5)=0),"",$P5/$J5)</f>
        <v/>
      </c>
      <c r="T5" s="22">
        <f>IF($S5="","",IF($S5&lt;=Configuración!$C$3,"En objetivo",IF($S5&lt;=Configuración!$C$4,"Alerta","Crítico")))</f>
        <v/>
      </c>
      <c r="U5" s="18">
        <f>IF(OR($Q5="",N(Configuración!$C$3)=0),"",$Q5/Configuración!$C$3)</f>
        <v/>
      </c>
      <c r="V5" s="22">
        <f>IF(OR($H5="",$I5=""),"",MAX(0,$H5-$I5))</f>
        <v/>
      </c>
      <c r="W5" s="16" t="n"/>
    </row>
    <row r="6">
      <c r="A6" s="19" t="n">
        <v>46317</v>
      </c>
      <c r="B6" s="16" t="inlineStr">
        <is>
          <t>Zona Norte</t>
        </is>
      </c>
      <c r="C6" s="16" t="inlineStr">
        <is>
          <t>Utilitario AB123CD</t>
        </is>
      </c>
      <c r="D6" s="16" t="inlineStr">
        <is>
          <t>Raúl (chofer)</t>
        </is>
      </c>
      <c r="E6" s="16" t="inlineStr">
        <is>
          <t>Leo (acompañante)</t>
        </is>
      </c>
      <c r="F6" s="20" t="n">
        <v>131</v>
      </c>
      <c r="G6" s="20" t="n">
        <v>7.5</v>
      </c>
      <c r="H6" s="16" t="n">
        <v>16</v>
      </c>
      <c r="I6" s="16" t="n">
        <v>16</v>
      </c>
      <c r="J6" s="17" t="n">
        <v>2610000</v>
      </c>
      <c r="K6" s="17" t="n">
        <v>0</v>
      </c>
      <c r="L6" s="18">
        <f>IF($C6="","",N($F6)*N(IFERROR(INDEX('Vehículos y choferes'!$B$2:$B$16,MATCH($C6,'Vehículos y choferes'!$A$2:$A$16,0)),0))/100*N(IFERROR(INDEX('Vehículos y choferes'!$C$2:$C$16,MATCH($C6,'Vehículos y choferes'!$A$2:$A$16,0)),0)))</f>
        <v/>
      </c>
      <c r="M6" s="18">
        <f>IF($C6="","",N($F6)*N(IFERROR(INDEX('Vehículos y choferes'!$E$2:$E$16,MATCH($C6,'Vehículos y choferes'!$A$2:$A$16,0)),0)))</f>
        <v/>
      </c>
      <c r="N6" s="18">
        <f>IF($C6="","",N(IFERROR(INDEX('Vehículos y choferes'!$G$2:$G$16,MATCH($C6,'Vehículos y choferes'!$A$2:$A$16,0)),0)))</f>
        <v/>
      </c>
      <c r="O6" s="18">
        <f>IF(AND($D6="",$E6=""),"",N($G6)*(IF($D6="",0,IFERROR(INDEX('Vehículos y choferes'!$J$2:$J$31,MATCH($D6,'Vehículos y choferes'!$I$2:$I$31,0)),0))+IF($E6="",0,IFERROR(INDEX('Vehículos y choferes'!$J$2:$J$31,MATCH($E6,'Vehículos y choferes'!$I$2:$I$31,0)),0))))</f>
        <v/>
      </c>
      <c r="P6" s="18">
        <f>IF(AND($C6="",$D6=""),"",N($K6)+N($L6)+N($M6)+N($N6)+N($O6))</f>
        <v/>
      </c>
      <c r="Q6" s="18">
        <f>IF(OR($P6="",N($I6)=0),"",$P6/$I6)</f>
        <v/>
      </c>
      <c r="R6" s="18">
        <f>IF(OR($P6="",N($F6)=0),"",$P6/$F6)</f>
        <v/>
      </c>
      <c r="S6" s="21">
        <f>IF(OR($P6="",N($J6)=0),"",$P6/$J6)</f>
        <v/>
      </c>
      <c r="T6" s="22">
        <f>IF($S6="","",IF($S6&lt;=Configuración!$C$3,"En objetivo",IF($S6&lt;=Configuración!$C$4,"Alerta","Crítico")))</f>
        <v/>
      </c>
      <c r="U6" s="18">
        <f>IF(OR($Q6="",N(Configuración!$C$3)=0),"",$Q6/Configuración!$C$3)</f>
        <v/>
      </c>
      <c r="V6" s="22">
        <f>IF(OR($H6="",$I6=""),"",MAX(0,$H6-$I6))</f>
        <v/>
      </c>
      <c r="W6" s="16" t="n"/>
    </row>
    <row r="7">
      <c r="A7" s="19" t="n">
        <v>46317</v>
      </c>
      <c r="B7" s="16" t="inlineStr">
        <is>
          <t>Zona Oeste</t>
        </is>
      </c>
      <c r="C7" s="16" t="inlineStr">
        <is>
          <t>Camión liviano AC456EF</t>
        </is>
      </c>
      <c r="D7" s="16" t="inlineStr">
        <is>
          <t>Matías (chofer)</t>
        </is>
      </c>
      <c r="E7" s="16" t="n"/>
      <c r="F7" s="20" t="n">
        <v>101</v>
      </c>
      <c r="G7" s="20" t="n">
        <v>6.5</v>
      </c>
      <c r="H7" s="16" t="n">
        <v>15</v>
      </c>
      <c r="I7" s="16" t="n">
        <v>13</v>
      </c>
      <c r="J7" s="17" t="n">
        <v>1760000</v>
      </c>
      <c r="K7" s="17" t="n">
        <v>4200</v>
      </c>
      <c r="L7" s="18">
        <f>IF($C7="","",N($F7)*N(IFERROR(INDEX('Vehículos y choferes'!$B$2:$B$16,MATCH($C7,'Vehículos y choferes'!$A$2:$A$16,0)),0))/100*N(IFERROR(INDEX('Vehículos y choferes'!$C$2:$C$16,MATCH($C7,'Vehículos y choferes'!$A$2:$A$16,0)),0)))</f>
        <v/>
      </c>
      <c r="M7" s="18">
        <f>IF($C7="","",N($F7)*N(IFERROR(INDEX('Vehículos y choferes'!$E$2:$E$16,MATCH($C7,'Vehículos y choferes'!$A$2:$A$16,0)),0)))</f>
        <v/>
      </c>
      <c r="N7" s="18">
        <f>IF($C7="","",N(IFERROR(INDEX('Vehículos y choferes'!$G$2:$G$16,MATCH($C7,'Vehículos y choferes'!$A$2:$A$16,0)),0)))</f>
        <v/>
      </c>
      <c r="O7" s="18">
        <f>IF(AND($D7="",$E7=""),"",N($G7)*(IF($D7="",0,IFERROR(INDEX('Vehículos y choferes'!$J$2:$J$31,MATCH($D7,'Vehículos y choferes'!$I$2:$I$31,0)),0))+IF($E7="",0,IFERROR(INDEX('Vehículos y choferes'!$J$2:$J$31,MATCH($E7,'Vehículos y choferes'!$I$2:$I$31,0)),0))))</f>
        <v/>
      </c>
      <c r="P7" s="18">
        <f>IF(AND($C7="",$D7=""),"",N($K7)+N($L7)+N($M7)+N($N7)+N($O7))</f>
        <v/>
      </c>
      <c r="Q7" s="18">
        <f>IF(OR($P7="",N($I7)=0),"",$P7/$I7)</f>
        <v/>
      </c>
      <c r="R7" s="18">
        <f>IF(OR($P7="",N($F7)=0),"",$P7/$F7)</f>
        <v/>
      </c>
      <c r="S7" s="21">
        <f>IF(OR($P7="",N($J7)=0),"",$P7/$J7)</f>
        <v/>
      </c>
      <c r="T7" s="22">
        <f>IF($S7="","",IF($S7&lt;=Configuración!$C$3,"En objetivo",IF($S7&lt;=Configuración!$C$4,"Alerta","Crítico")))</f>
        <v/>
      </c>
      <c r="U7" s="18">
        <f>IF(OR($Q7="",N(Configuración!$C$3)=0),"",$Q7/Configuración!$C$3)</f>
        <v/>
      </c>
      <c r="V7" s="22">
        <f>IF(OR($H7="",$I7=""),"",MAX(0,$H7-$I7))</f>
        <v/>
      </c>
      <c r="W7" s="16" t="inlineStr">
        <is>
          <t>Faltó mercadería para 2 pedidos.</t>
        </is>
      </c>
    </row>
    <row r="8">
      <c r="A8" s="19" t="n"/>
      <c r="B8" s="16" t="n"/>
      <c r="C8" s="16" t="n"/>
      <c r="D8" s="16" t="n"/>
      <c r="E8" s="16" t="n"/>
      <c r="F8" s="20" t="n"/>
      <c r="G8" s="20" t="n"/>
      <c r="H8" s="16" t="n"/>
      <c r="I8" s="16" t="n"/>
      <c r="J8" s="17" t="n"/>
      <c r="K8" s="17" t="n"/>
      <c r="L8" s="18">
        <f>IF($C8="","",N($F8)*N(IFERROR(INDEX('Vehículos y choferes'!$B$2:$B$16,MATCH($C8,'Vehículos y choferes'!$A$2:$A$16,0)),0))/100*N(IFERROR(INDEX('Vehículos y choferes'!$C$2:$C$16,MATCH($C8,'Vehículos y choferes'!$A$2:$A$16,0)),0)))</f>
        <v/>
      </c>
      <c r="M8" s="18">
        <f>IF($C8="","",N($F8)*N(IFERROR(INDEX('Vehículos y choferes'!$E$2:$E$16,MATCH($C8,'Vehículos y choferes'!$A$2:$A$16,0)),0)))</f>
        <v/>
      </c>
      <c r="N8" s="18">
        <f>IF($C8="","",N(IFERROR(INDEX('Vehículos y choferes'!$G$2:$G$16,MATCH($C8,'Vehículos y choferes'!$A$2:$A$16,0)),0)))</f>
        <v/>
      </c>
      <c r="O8" s="18">
        <f>IF(AND($D8="",$E8=""),"",N($G8)*(IF($D8="",0,IFERROR(INDEX('Vehículos y choferes'!$J$2:$J$31,MATCH($D8,'Vehículos y choferes'!$I$2:$I$31,0)),0))+IF($E8="",0,IFERROR(INDEX('Vehículos y choferes'!$J$2:$J$31,MATCH($E8,'Vehículos y choferes'!$I$2:$I$31,0)),0))))</f>
        <v/>
      </c>
      <c r="P8" s="18">
        <f>IF(AND($C8="",$D8=""),"",N($K8)+N($L8)+N($M8)+N($N8)+N($O8))</f>
        <v/>
      </c>
      <c r="Q8" s="18">
        <f>IF(OR($P8="",N($I8)=0),"",$P8/$I8)</f>
        <v/>
      </c>
      <c r="R8" s="18">
        <f>IF(OR($P8="",N($F8)=0),"",$P8/$F8)</f>
        <v/>
      </c>
      <c r="S8" s="21">
        <f>IF(OR($P8="",N($J8)=0),"",$P8/$J8)</f>
        <v/>
      </c>
      <c r="T8" s="22">
        <f>IF($S8="","",IF($S8&lt;=Configuración!$C$3,"En objetivo",IF($S8&lt;=Configuración!$C$4,"Alerta","Crítico")))</f>
        <v/>
      </c>
      <c r="U8" s="18">
        <f>IF(OR($Q8="",N(Configuración!$C$3)=0),"",$Q8/Configuración!$C$3)</f>
        <v/>
      </c>
      <c r="V8" s="22">
        <f>IF(OR($H8="",$I8=""),"",MAX(0,$H8-$I8))</f>
        <v/>
      </c>
      <c r="W8" s="16" t="n"/>
    </row>
    <row r="9">
      <c r="A9" s="19" t="n"/>
      <c r="B9" s="16" t="n"/>
      <c r="C9" s="16" t="n"/>
      <c r="D9" s="16" t="n"/>
      <c r="E9" s="16" t="n"/>
      <c r="F9" s="20" t="n"/>
      <c r="G9" s="20" t="n"/>
      <c r="H9" s="16" t="n"/>
      <c r="I9" s="16" t="n"/>
      <c r="J9" s="17" t="n"/>
      <c r="K9" s="17" t="n"/>
      <c r="L9" s="18">
        <f>IF($C9="","",N($F9)*N(IFERROR(INDEX('Vehículos y choferes'!$B$2:$B$16,MATCH($C9,'Vehículos y choferes'!$A$2:$A$16,0)),0))/100*N(IFERROR(INDEX('Vehículos y choferes'!$C$2:$C$16,MATCH($C9,'Vehículos y choferes'!$A$2:$A$16,0)),0)))</f>
        <v/>
      </c>
      <c r="M9" s="18">
        <f>IF($C9="","",N($F9)*N(IFERROR(INDEX('Vehículos y choferes'!$E$2:$E$16,MATCH($C9,'Vehículos y choferes'!$A$2:$A$16,0)),0)))</f>
        <v/>
      </c>
      <c r="N9" s="18">
        <f>IF($C9="","",N(IFERROR(INDEX('Vehículos y choferes'!$G$2:$G$16,MATCH($C9,'Vehículos y choferes'!$A$2:$A$16,0)),0)))</f>
        <v/>
      </c>
      <c r="O9" s="18">
        <f>IF(AND($D9="",$E9=""),"",N($G9)*(IF($D9="",0,IFERROR(INDEX('Vehículos y choferes'!$J$2:$J$31,MATCH($D9,'Vehículos y choferes'!$I$2:$I$31,0)),0))+IF($E9="",0,IFERROR(INDEX('Vehículos y choferes'!$J$2:$J$31,MATCH($E9,'Vehículos y choferes'!$I$2:$I$31,0)),0))))</f>
        <v/>
      </c>
      <c r="P9" s="18">
        <f>IF(AND($C9="",$D9=""),"",N($K9)+N($L9)+N($M9)+N($N9)+N($O9))</f>
        <v/>
      </c>
      <c r="Q9" s="18">
        <f>IF(OR($P9="",N($I9)=0),"",$P9/$I9)</f>
        <v/>
      </c>
      <c r="R9" s="18">
        <f>IF(OR($P9="",N($F9)=0),"",$P9/$F9)</f>
        <v/>
      </c>
      <c r="S9" s="21">
        <f>IF(OR($P9="",N($J9)=0),"",$P9/$J9)</f>
        <v/>
      </c>
      <c r="T9" s="22">
        <f>IF($S9="","",IF($S9&lt;=Configuración!$C$3,"En objetivo",IF($S9&lt;=Configuración!$C$4,"Alerta","Crítico")))</f>
        <v/>
      </c>
      <c r="U9" s="18">
        <f>IF(OR($Q9="",N(Configuración!$C$3)=0),"",$Q9/Configuración!$C$3)</f>
        <v/>
      </c>
      <c r="V9" s="22">
        <f>IF(OR($H9="",$I9=""),"",MAX(0,$H9-$I9))</f>
        <v/>
      </c>
      <c r="W9" s="16" t="n"/>
    </row>
    <row r="10">
      <c r="A10" s="19" t="n"/>
      <c r="B10" s="16" t="n"/>
      <c r="C10" s="16" t="n"/>
      <c r="D10" s="16" t="n"/>
      <c r="E10" s="16" t="n"/>
      <c r="F10" s="20" t="n"/>
      <c r="G10" s="20" t="n"/>
      <c r="H10" s="16" t="n"/>
      <c r="I10" s="16" t="n"/>
      <c r="J10" s="17" t="n"/>
      <c r="K10" s="17" t="n"/>
      <c r="L10" s="18">
        <f>IF($C10="","",N($F10)*N(IFERROR(INDEX('Vehículos y choferes'!$B$2:$B$16,MATCH($C10,'Vehículos y choferes'!$A$2:$A$16,0)),0))/100*N(IFERROR(INDEX('Vehículos y choferes'!$C$2:$C$16,MATCH($C10,'Vehículos y choferes'!$A$2:$A$16,0)),0)))</f>
        <v/>
      </c>
      <c r="M10" s="18">
        <f>IF($C10="","",N($F10)*N(IFERROR(INDEX('Vehículos y choferes'!$E$2:$E$16,MATCH($C10,'Vehículos y choferes'!$A$2:$A$16,0)),0)))</f>
        <v/>
      </c>
      <c r="N10" s="18">
        <f>IF($C10="","",N(IFERROR(INDEX('Vehículos y choferes'!$G$2:$G$16,MATCH($C10,'Vehículos y choferes'!$A$2:$A$16,0)),0)))</f>
        <v/>
      </c>
      <c r="O10" s="18">
        <f>IF(AND($D10="",$E10=""),"",N($G10)*(IF($D10="",0,IFERROR(INDEX('Vehículos y choferes'!$J$2:$J$31,MATCH($D10,'Vehículos y choferes'!$I$2:$I$31,0)),0))+IF($E10="",0,IFERROR(INDEX('Vehículos y choferes'!$J$2:$J$31,MATCH($E10,'Vehículos y choferes'!$I$2:$I$31,0)),0))))</f>
        <v/>
      </c>
      <c r="P10" s="18">
        <f>IF(AND($C10="",$D10=""),"",N($K10)+N($L10)+N($M10)+N($N10)+N($O10))</f>
        <v/>
      </c>
      <c r="Q10" s="18">
        <f>IF(OR($P10="",N($I10)=0),"",$P10/$I10)</f>
        <v/>
      </c>
      <c r="R10" s="18">
        <f>IF(OR($P10="",N($F10)=0),"",$P10/$F10)</f>
        <v/>
      </c>
      <c r="S10" s="21">
        <f>IF(OR($P10="",N($J10)=0),"",$P10/$J10)</f>
        <v/>
      </c>
      <c r="T10" s="22">
        <f>IF($S10="","",IF($S10&lt;=Configuración!$C$3,"En objetivo",IF($S10&lt;=Configuración!$C$4,"Alerta","Crítico")))</f>
        <v/>
      </c>
      <c r="U10" s="18">
        <f>IF(OR($Q10="",N(Configuración!$C$3)=0),"",$Q10/Configuración!$C$3)</f>
        <v/>
      </c>
      <c r="V10" s="22">
        <f>IF(OR($H10="",$I10=""),"",MAX(0,$H10-$I10))</f>
        <v/>
      </c>
      <c r="W10" s="16" t="n"/>
    </row>
    <row r="11">
      <c r="A11" s="19" t="n"/>
      <c r="B11" s="16" t="n"/>
      <c r="C11" s="16" t="n"/>
      <c r="D11" s="16" t="n"/>
      <c r="E11" s="16" t="n"/>
      <c r="F11" s="20" t="n"/>
      <c r="G11" s="20" t="n"/>
      <c r="H11" s="16" t="n"/>
      <c r="I11" s="16" t="n"/>
      <c r="J11" s="17" t="n"/>
      <c r="K11" s="17" t="n"/>
      <c r="L11" s="18">
        <f>IF($C11="","",N($F11)*N(IFERROR(INDEX('Vehículos y choferes'!$B$2:$B$16,MATCH($C11,'Vehículos y choferes'!$A$2:$A$16,0)),0))/100*N(IFERROR(INDEX('Vehículos y choferes'!$C$2:$C$16,MATCH($C11,'Vehículos y choferes'!$A$2:$A$16,0)),0)))</f>
        <v/>
      </c>
      <c r="M11" s="18">
        <f>IF($C11="","",N($F11)*N(IFERROR(INDEX('Vehículos y choferes'!$E$2:$E$16,MATCH($C11,'Vehículos y choferes'!$A$2:$A$16,0)),0)))</f>
        <v/>
      </c>
      <c r="N11" s="18">
        <f>IF($C11="","",N(IFERROR(INDEX('Vehículos y choferes'!$G$2:$G$16,MATCH($C11,'Vehículos y choferes'!$A$2:$A$16,0)),0)))</f>
        <v/>
      </c>
      <c r="O11" s="18">
        <f>IF(AND($D11="",$E11=""),"",N($G11)*(IF($D11="",0,IFERROR(INDEX('Vehículos y choferes'!$J$2:$J$31,MATCH($D11,'Vehículos y choferes'!$I$2:$I$31,0)),0))+IF($E11="",0,IFERROR(INDEX('Vehículos y choferes'!$J$2:$J$31,MATCH($E11,'Vehículos y choferes'!$I$2:$I$31,0)),0))))</f>
        <v/>
      </c>
      <c r="P11" s="18">
        <f>IF(AND($C11="",$D11=""),"",N($K11)+N($L11)+N($M11)+N($N11)+N($O11))</f>
        <v/>
      </c>
      <c r="Q11" s="18">
        <f>IF(OR($P11="",N($I11)=0),"",$P11/$I11)</f>
        <v/>
      </c>
      <c r="R11" s="18">
        <f>IF(OR($P11="",N($F11)=0),"",$P11/$F11)</f>
        <v/>
      </c>
      <c r="S11" s="21">
        <f>IF(OR($P11="",N($J11)=0),"",$P11/$J11)</f>
        <v/>
      </c>
      <c r="T11" s="22">
        <f>IF($S11="","",IF($S11&lt;=Configuración!$C$3,"En objetivo",IF($S11&lt;=Configuración!$C$4,"Alerta","Crítico")))</f>
        <v/>
      </c>
      <c r="U11" s="18">
        <f>IF(OR($Q11="",N(Configuración!$C$3)=0),"",$Q11/Configuración!$C$3)</f>
        <v/>
      </c>
      <c r="V11" s="22">
        <f>IF(OR($H11="",$I11=""),"",MAX(0,$H11-$I11))</f>
        <v/>
      </c>
      <c r="W11" s="16" t="n"/>
    </row>
    <row r="12">
      <c r="A12" s="19" t="n"/>
      <c r="B12" s="16" t="n"/>
      <c r="C12" s="16" t="n"/>
      <c r="D12" s="16" t="n"/>
      <c r="E12" s="16" t="n"/>
      <c r="F12" s="20" t="n"/>
      <c r="G12" s="20" t="n"/>
      <c r="H12" s="16" t="n"/>
      <c r="I12" s="16" t="n"/>
      <c r="J12" s="17" t="n"/>
      <c r="K12" s="17" t="n"/>
      <c r="L12" s="18">
        <f>IF($C12="","",N($F12)*N(IFERROR(INDEX('Vehículos y choferes'!$B$2:$B$16,MATCH($C12,'Vehículos y choferes'!$A$2:$A$16,0)),0))/100*N(IFERROR(INDEX('Vehículos y choferes'!$C$2:$C$16,MATCH($C12,'Vehículos y choferes'!$A$2:$A$16,0)),0)))</f>
        <v/>
      </c>
      <c r="M12" s="18">
        <f>IF($C12="","",N($F12)*N(IFERROR(INDEX('Vehículos y choferes'!$E$2:$E$16,MATCH($C12,'Vehículos y choferes'!$A$2:$A$16,0)),0)))</f>
        <v/>
      </c>
      <c r="N12" s="18">
        <f>IF($C12="","",N(IFERROR(INDEX('Vehículos y choferes'!$G$2:$G$16,MATCH($C12,'Vehículos y choferes'!$A$2:$A$16,0)),0)))</f>
        <v/>
      </c>
      <c r="O12" s="18">
        <f>IF(AND($D12="",$E12=""),"",N($G12)*(IF($D12="",0,IFERROR(INDEX('Vehículos y choferes'!$J$2:$J$31,MATCH($D12,'Vehículos y choferes'!$I$2:$I$31,0)),0))+IF($E12="",0,IFERROR(INDEX('Vehículos y choferes'!$J$2:$J$31,MATCH($E12,'Vehículos y choferes'!$I$2:$I$31,0)),0))))</f>
        <v/>
      </c>
      <c r="P12" s="18">
        <f>IF(AND($C12="",$D12=""),"",N($K12)+N($L12)+N($M12)+N($N12)+N($O12))</f>
        <v/>
      </c>
      <c r="Q12" s="18">
        <f>IF(OR($P12="",N($I12)=0),"",$P12/$I12)</f>
        <v/>
      </c>
      <c r="R12" s="18">
        <f>IF(OR($P12="",N($F12)=0),"",$P12/$F12)</f>
        <v/>
      </c>
      <c r="S12" s="21">
        <f>IF(OR($P12="",N($J12)=0),"",$P12/$J12)</f>
        <v/>
      </c>
      <c r="T12" s="22">
        <f>IF($S12="","",IF($S12&lt;=Configuración!$C$3,"En objetivo",IF($S12&lt;=Configuración!$C$4,"Alerta","Crítico")))</f>
        <v/>
      </c>
      <c r="U12" s="18">
        <f>IF(OR($Q12="",N(Configuración!$C$3)=0),"",$Q12/Configuración!$C$3)</f>
        <v/>
      </c>
      <c r="V12" s="22">
        <f>IF(OR($H12="",$I12=""),"",MAX(0,$H12-$I12))</f>
        <v/>
      </c>
      <c r="W12" s="16" t="n"/>
    </row>
    <row r="13">
      <c r="A13" s="19" t="n"/>
      <c r="B13" s="16" t="n"/>
      <c r="C13" s="16" t="n"/>
      <c r="D13" s="16" t="n"/>
      <c r="E13" s="16" t="n"/>
      <c r="F13" s="20" t="n"/>
      <c r="G13" s="20" t="n"/>
      <c r="H13" s="16" t="n"/>
      <c r="I13" s="16" t="n"/>
      <c r="J13" s="17" t="n"/>
      <c r="K13" s="17" t="n"/>
      <c r="L13" s="18">
        <f>IF($C13="","",N($F13)*N(IFERROR(INDEX('Vehículos y choferes'!$B$2:$B$16,MATCH($C13,'Vehículos y choferes'!$A$2:$A$16,0)),0))/100*N(IFERROR(INDEX('Vehículos y choferes'!$C$2:$C$16,MATCH($C13,'Vehículos y choferes'!$A$2:$A$16,0)),0)))</f>
        <v/>
      </c>
      <c r="M13" s="18">
        <f>IF($C13="","",N($F13)*N(IFERROR(INDEX('Vehículos y choferes'!$E$2:$E$16,MATCH($C13,'Vehículos y choferes'!$A$2:$A$16,0)),0)))</f>
        <v/>
      </c>
      <c r="N13" s="18">
        <f>IF($C13="","",N(IFERROR(INDEX('Vehículos y choferes'!$G$2:$G$16,MATCH($C13,'Vehículos y choferes'!$A$2:$A$16,0)),0)))</f>
        <v/>
      </c>
      <c r="O13" s="18">
        <f>IF(AND($D13="",$E13=""),"",N($G13)*(IF($D13="",0,IFERROR(INDEX('Vehículos y choferes'!$J$2:$J$31,MATCH($D13,'Vehículos y choferes'!$I$2:$I$31,0)),0))+IF($E13="",0,IFERROR(INDEX('Vehículos y choferes'!$J$2:$J$31,MATCH($E13,'Vehículos y choferes'!$I$2:$I$31,0)),0))))</f>
        <v/>
      </c>
      <c r="P13" s="18">
        <f>IF(AND($C13="",$D13=""),"",N($K13)+N($L13)+N($M13)+N($N13)+N($O13))</f>
        <v/>
      </c>
      <c r="Q13" s="18">
        <f>IF(OR($P13="",N($I13)=0),"",$P13/$I13)</f>
        <v/>
      </c>
      <c r="R13" s="18">
        <f>IF(OR($P13="",N($F13)=0),"",$P13/$F13)</f>
        <v/>
      </c>
      <c r="S13" s="21">
        <f>IF(OR($P13="",N($J13)=0),"",$P13/$J13)</f>
        <v/>
      </c>
      <c r="T13" s="22">
        <f>IF($S13="","",IF($S13&lt;=Configuración!$C$3,"En objetivo",IF($S13&lt;=Configuración!$C$4,"Alerta","Crítico")))</f>
        <v/>
      </c>
      <c r="U13" s="18">
        <f>IF(OR($Q13="",N(Configuración!$C$3)=0),"",$Q13/Configuración!$C$3)</f>
        <v/>
      </c>
      <c r="V13" s="22">
        <f>IF(OR($H13="",$I13=""),"",MAX(0,$H13-$I13))</f>
        <v/>
      </c>
      <c r="W13" s="16" t="n"/>
    </row>
    <row r="14">
      <c r="A14" s="19" t="n"/>
      <c r="B14" s="16" t="n"/>
      <c r="C14" s="16" t="n"/>
      <c r="D14" s="16" t="n"/>
      <c r="E14" s="16" t="n"/>
      <c r="F14" s="20" t="n"/>
      <c r="G14" s="20" t="n"/>
      <c r="H14" s="16" t="n"/>
      <c r="I14" s="16" t="n"/>
      <c r="J14" s="17" t="n"/>
      <c r="K14" s="17" t="n"/>
      <c r="L14" s="18">
        <f>IF($C14="","",N($F14)*N(IFERROR(INDEX('Vehículos y choferes'!$B$2:$B$16,MATCH($C14,'Vehículos y choferes'!$A$2:$A$16,0)),0))/100*N(IFERROR(INDEX('Vehículos y choferes'!$C$2:$C$16,MATCH($C14,'Vehículos y choferes'!$A$2:$A$16,0)),0)))</f>
        <v/>
      </c>
      <c r="M14" s="18">
        <f>IF($C14="","",N($F14)*N(IFERROR(INDEX('Vehículos y choferes'!$E$2:$E$16,MATCH($C14,'Vehículos y choferes'!$A$2:$A$16,0)),0)))</f>
        <v/>
      </c>
      <c r="N14" s="18">
        <f>IF($C14="","",N(IFERROR(INDEX('Vehículos y choferes'!$G$2:$G$16,MATCH($C14,'Vehículos y choferes'!$A$2:$A$16,0)),0)))</f>
        <v/>
      </c>
      <c r="O14" s="18">
        <f>IF(AND($D14="",$E14=""),"",N($G14)*(IF($D14="",0,IFERROR(INDEX('Vehículos y choferes'!$J$2:$J$31,MATCH($D14,'Vehículos y choferes'!$I$2:$I$31,0)),0))+IF($E14="",0,IFERROR(INDEX('Vehículos y choferes'!$J$2:$J$31,MATCH($E14,'Vehículos y choferes'!$I$2:$I$31,0)),0))))</f>
        <v/>
      </c>
      <c r="P14" s="18">
        <f>IF(AND($C14="",$D14=""),"",N($K14)+N($L14)+N($M14)+N($N14)+N($O14))</f>
        <v/>
      </c>
      <c r="Q14" s="18">
        <f>IF(OR($P14="",N($I14)=0),"",$P14/$I14)</f>
        <v/>
      </c>
      <c r="R14" s="18">
        <f>IF(OR($P14="",N($F14)=0),"",$P14/$F14)</f>
        <v/>
      </c>
      <c r="S14" s="21">
        <f>IF(OR($P14="",N($J14)=0),"",$P14/$J14)</f>
        <v/>
      </c>
      <c r="T14" s="22">
        <f>IF($S14="","",IF($S14&lt;=Configuración!$C$3,"En objetivo",IF($S14&lt;=Configuración!$C$4,"Alerta","Crítico")))</f>
        <v/>
      </c>
      <c r="U14" s="18">
        <f>IF(OR($Q14="",N(Configuración!$C$3)=0),"",$Q14/Configuración!$C$3)</f>
        <v/>
      </c>
      <c r="V14" s="22">
        <f>IF(OR($H14="",$I14=""),"",MAX(0,$H14-$I14))</f>
        <v/>
      </c>
      <c r="W14" s="16" t="n"/>
    </row>
    <row r="15">
      <c r="A15" s="19" t="n"/>
      <c r="B15" s="16" t="n"/>
      <c r="C15" s="16" t="n"/>
      <c r="D15" s="16" t="n"/>
      <c r="E15" s="16" t="n"/>
      <c r="F15" s="20" t="n"/>
      <c r="G15" s="20" t="n"/>
      <c r="H15" s="16" t="n"/>
      <c r="I15" s="16" t="n"/>
      <c r="J15" s="17" t="n"/>
      <c r="K15" s="17" t="n"/>
      <c r="L15" s="18">
        <f>IF($C15="","",N($F15)*N(IFERROR(INDEX('Vehículos y choferes'!$B$2:$B$16,MATCH($C15,'Vehículos y choferes'!$A$2:$A$16,0)),0))/100*N(IFERROR(INDEX('Vehículos y choferes'!$C$2:$C$16,MATCH($C15,'Vehículos y choferes'!$A$2:$A$16,0)),0)))</f>
        <v/>
      </c>
      <c r="M15" s="18">
        <f>IF($C15="","",N($F15)*N(IFERROR(INDEX('Vehículos y choferes'!$E$2:$E$16,MATCH($C15,'Vehículos y choferes'!$A$2:$A$16,0)),0)))</f>
        <v/>
      </c>
      <c r="N15" s="18">
        <f>IF($C15="","",N(IFERROR(INDEX('Vehículos y choferes'!$G$2:$G$16,MATCH($C15,'Vehículos y choferes'!$A$2:$A$16,0)),0)))</f>
        <v/>
      </c>
      <c r="O15" s="18">
        <f>IF(AND($D15="",$E15=""),"",N($G15)*(IF($D15="",0,IFERROR(INDEX('Vehículos y choferes'!$J$2:$J$31,MATCH($D15,'Vehículos y choferes'!$I$2:$I$31,0)),0))+IF($E15="",0,IFERROR(INDEX('Vehículos y choferes'!$J$2:$J$31,MATCH($E15,'Vehículos y choferes'!$I$2:$I$31,0)),0))))</f>
        <v/>
      </c>
      <c r="P15" s="18">
        <f>IF(AND($C15="",$D15=""),"",N($K15)+N($L15)+N($M15)+N($N15)+N($O15))</f>
        <v/>
      </c>
      <c r="Q15" s="18">
        <f>IF(OR($P15="",N($I15)=0),"",$P15/$I15)</f>
        <v/>
      </c>
      <c r="R15" s="18">
        <f>IF(OR($P15="",N($F15)=0),"",$P15/$F15)</f>
        <v/>
      </c>
      <c r="S15" s="21">
        <f>IF(OR($P15="",N($J15)=0),"",$P15/$J15)</f>
        <v/>
      </c>
      <c r="T15" s="22">
        <f>IF($S15="","",IF($S15&lt;=Configuración!$C$3,"En objetivo",IF($S15&lt;=Configuración!$C$4,"Alerta","Crítico")))</f>
        <v/>
      </c>
      <c r="U15" s="18">
        <f>IF(OR($Q15="",N(Configuración!$C$3)=0),"",$Q15/Configuración!$C$3)</f>
        <v/>
      </c>
      <c r="V15" s="22">
        <f>IF(OR($H15="",$I15=""),"",MAX(0,$H15-$I15))</f>
        <v/>
      </c>
      <c r="W15" s="16" t="n"/>
    </row>
    <row r="16">
      <c r="A16" s="19" t="n"/>
      <c r="B16" s="16" t="n"/>
      <c r="C16" s="16" t="n"/>
      <c r="D16" s="16" t="n"/>
      <c r="E16" s="16" t="n"/>
      <c r="F16" s="20" t="n"/>
      <c r="G16" s="20" t="n"/>
      <c r="H16" s="16" t="n"/>
      <c r="I16" s="16" t="n"/>
      <c r="J16" s="17" t="n"/>
      <c r="K16" s="17" t="n"/>
      <c r="L16" s="18">
        <f>IF($C16="","",N($F16)*N(IFERROR(INDEX('Vehículos y choferes'!$B$2:$B$16,MATCH($C16,'Vehículos y choferes'!$A$2:$A$16,0)),0))/100*N(IFERROR(INDEX('Vehículos y choferes'!$C$2:$C$16,MATCH($C16,'Vehículos y choferes'!$A$2:$A$16,0)),0)))</f>
        <v/>
      </c>
      <c r="M16" s="18">
        <f>IF($C16="","",N($F16)*N(IFERROR(INDEX('Vehículos y choferes'!$E$2:$E$16,MATCH($C16,'Vehículos y choferes'!$A$2:$A$16,0)),0)))</f>
        <v/>
      </c>
      <c r="N16" s="18">
        <f>IF($C16="","",N(IFERROR(INDEX('Vehículos y choferes'!$G$2:$G$16,MATCH($C16,'Vehículos y choferes'!$A$2:$A$16,0)),0)))</f>
        <v/>
      </c>
      <c r="O16" s="18">
        <f>IF(AND($D16="",$E16=""),"",N($G16)*(IF($D16="",0,IFERROR(INDEX('Vehículos y choferes'!$J$2:$J$31,MATCH($D16,'Vehículos y choferes'!$I$2:$I$31,0)),0))+IF($E16="",0,IFERROR(INDEX('Vehículos y choferes'!$J$2:$J$31,MATCH($E16,'Vehículos y choferes'!$I$2:$I$31,0)),0))))</f>
        <v/>
      </c>
      <c r="P16" s="18">
        <f>IF(AND($C16="",$D16=""),"",N($K16)+N($L16)+N($M16)+N($N16)+N($O16))</f>
        <v/>
      </c>
      <c r="Q16" s="18">
        <f>IF(OR($P16="",N($I16)=0),"",$P16/$I16)</f>
        <v/>
      </c>
      <c r="R16" s="18">
        <f>IF(OR($P16="",N($F16)=0),"",$P16/$F16)</f>
        <v/>
      </c>
      <c r="S16" s="21">
        <f>IF(OR($P16="",N($J16)=0),"",$P16/$J16)</f>
        <v/>
      </c>
      <c r="T16" s="22">
        <f>IF($S16="","",IF($S16&lt;=Configuración!$C$3,"En objetivo",IF($S16&lt;=Configuración!$C$4,"Alerta","Crítico")))</f>
        <v/>
      </c>
      <c r="U16" s="18">
        <f>IF(OR($Q16="",N(Configuración!$C$3)=0),"",$Q16/Configuración!$C$3)</f>
        <v/>
      </c>
      <c r="V16" s="22">
        <f>IF(OR($H16="",$I16=""),"",MAX(0,$H16-$I16))</f>
        <v/>
      </c>
      <c r="W16" s="16" t="n"/>
    </row>
    <row r="17">
      <c r="A17" s="19" t="n"/>
      <c r="B17" s="16" t="n"/>
      <c r="C17" s="16" t="n"/>
      <c r="D17" s="16" t="n"/>
      <c r="E17" s="16" t="n"/>
      <c r="F17" s="20" t="n"/>
      <c r="G17" s="20" t="n"/>
      <c r="H17" s="16" t="n"/>
      <c r="I17" s="16" t="n"/>
      <c r="J17" s="17" t="n"/>
      <c r="K17" s="17" t="n"/>
      <c r="L17" s="18">
        <f>IF($C17="","",N($F17)*N(IFERROR(INDEX('Vehículos y choferes'!$B$2:$B$16,MATCH($C17,'Vehículos y choferes'!$A$2:$A$16,0)),0))/100*N(IFERROR(INDEX('Vehículos y choferes'!$C$2:$C$16,MATCH($C17,'Vehículos y choferes'!$A$2:$A$16,0)),0)))</f>
        <v/>
      </c>
      <c r="M17" s="18">
        <f>IF($C17="","",N($F17)*N(IFERROR(INDEX('Vehículos y choferes'!$E$2:$E$16,MATCH($C17,'Vehículos y choferes'!$A$2:$A$16,0)),0)))</f>
        <v/>
      </c>
      <c r="N17" s="18">
        <f>IF($C17="","",N(IFERROR(INDEX('Vehículos y choferes'!$G$2:$G$16,MATCH($C17,'Vehículos y choferes'!$A$2:$A$16,0)),0)))</f>
        <v/>
      </c>
      <c r="O17" s="18">
        <f>IF(AND($D17="",$E17=""),"",N($G17)*(IF($D17="",0,IFERROR(INDEX('Vehículos y choferes'!$J$2:$J$31,MATCH($D17,'Vehículos y choferes'!$I$2:$I$31,0)),0))+IF($E17="",0,IFERROR(INDEX('Vehículos y choferes'!$J$2:$J$31,MATCH($E17,'Vehículos y choferes'!$I$2:$I$31,0)),0))))</f>
        <v/>
      </c>
      <c r="P17" s="18">
        <f>IF(AND($C17="",$D17=""),"",N($K17)+N($L17)+N($M17)+N($N17)+N($O17))</f>
        <v/>
      </c>
      <c r="Q17" s="18">
        <f>IF(OR($P17="",N($I17)=0),"",$P17/$I17)</f>
        <v/>
      </c>
      <c r="R17" s="18">
        <f>IF(OR($P17="",N($F17)=0),"",$P17/$F17)</f>
        <v/>
      </c>
      <c r="S17" s="21">
        <f>IF(OR($P17="",N($J17)=0),"",$P17/$J17)</f>
        <v/>
      </c>
      <c r="T17" s="22">
        <f>IF($S17="","",IF($S17&lt;=Configuración!$C$3,"En objetivo",IF($S17&lt;=Configuración!$C$4,"Alerta","Crítico")))</f>
        <v/>
      </c>
      <c r="U17" s="18">
        <f>IF(OR($Q17="",N(Configuración!$C$3)=0),"",$Q17/Configuración!$C$3)</f>
        <v/>
      </c>
      <c r="V17" s="22">
        <f>IF(OR($H17="",$I17=""),"",MAX(0,$H17-$I17))</f>
        <v/>
      </c>
      <c r="W17" s="16" t="n"/>
    </row>
    <row r="18">
      <c r="A18" s="19" t="n"/>
      <c r="B18" s="16" t="n"/>
      <c r="C18" s="16" t="n"/>
      <c r="D18" s="16" t="n"/>
      <c r="E18" s="16" t="n"/>
      <c r="F18" s="20" t="n"/>
      <c r="G18" s="20" t="n"/>
      <c r="H18" s="16" t="n"/>
      <c r="I18" s="16" t="n"/>
      <c r="J18" s="17" t="n"/>
      <c r="K18" s="17" t="n"/>
      <c r="L18" s="18">
        <f>IF($C18="","",N($F18)*N(IFERROR(INDEX('Vehículos y choferes'!$B$2:$B$16,MATCH($C18,'Vehículos y choferes'!$A$2:$A$16,0)),0))/100*N(IFERROR(INDEX('Vehículos y choferes'!$C$2:$C$16,MATCH($C18,'Vehículos y choferes'!$A$2:$A$16,0)),0)))</f>
        <v/>
      </c>
      <c r="M18" s="18">
        <f>IF($C18="","",N($F18)*N(IFERROR(INDEX('Vehículos y choferes'!$E$2:$E$16,MATCH($C18,'Vehículos y choferes'!$A$2:$A$16,0)),0)))</f>
        <v/>
      </c>
      <c r="N18" s="18">
        <f>IF($C18="","",N(IFERROR(INDEX('Vehículos y choferes'!$G$2:$G$16,MATCH($C18,'Vehículos y choferes'!$A$2:$A$16,0)),0)))</f>
        <v/>
      </c>
      <c r="O18" s="18">
        <f>IF(AND($D18="",$E18=""),"",N($G18)*(IF($D18="",0,IFERROR(INDEX('Vehículos y choferes'!$J$2:$J$31,MATCH($D18,'Vehículos y choferes'!$I$2:$I$31,0)),0))+IF($E18="",0,IFERROR(INDEX('Vehículos y choferes'!$J$2:$J$31,MATCH($E18,'Vehículos y choferes'!$I$2:$I$31,0)),0))))</f>
        <v/>
      </c>
      <c r="P18" s="18">
        <f>IF(AND($C18="",$D18=""),"",N($K18)+N($L18)+N($M18)+N($N18)+N($O18))</f>
        <v/>
      </c>
      <c r="Q18" s="18">
        <f>IF(OR($P18="",N($I18)=0),"",$P18/$I18)</f>
        <v/>
      </c>
      <c r="R18" s="18">
        <f>IF(OR($P18="",N($F18)=0),"",$P18/$F18)</f>
        <v/>
      </c>
      <c r="S18" s="21">
        <f>IF(OR($P18="",N($J18)=0),"",$P18/$J18)</f>
        <v/>
      </c>
      <c r="T18" s="22">
        <f>IF($S18="","",IF($S18&lt;=Configuración!$C$3,"En objetivo",IF($S18&lt;=Configuración!$C$4,"Alerta","Crítico")))</f>
        <v/>
      </c>
      <c r="U18" s="18">
        <f>IF(OR($Q18="",N(Configuración!$C$3)=0),"",$Q18/Configuración!$C$3)</f>
        <v/>
      </c>
      <c r="V18" s="22">
        <f>IF(OR($H18="",$I18=""),"",MAX(0,$H18-$I18))</f>
        <v/>
      </c>
      <c r="W18" s="16" t="n"/>
    </row>
    <row r="19">
      <c r="A19" s="19" t="n"/>
      <c r="B19" s="16" t="n"/>
      <c r="C19" s="16" t="n"/>
      <c r="D19" s="16" t="n"/>
      <c r="E19" s="16" t="n"/>
      <c r="F19" s="20" t="n"/>
      <c r="G19" s="20" t="n"/>
      <c r="H19" s="16" t="n"/>
      <c r="I19" s="16" t="n"/>
      <c r="J19" s="17" t="n"/>
      <c r="K19" s="17" t="n"/>
      <c r="L19" s="18">
        <f>IF($C19="","",N($F19)*N(IFERROR(INDEX('Vehículos y choferes'!$B$2:$B$16,MATCH($C19,'Vehículos y choferes'!$A$2:$A$16,0)),0))/100*N(IFERROR(INDEX('Vehículos y choferes'!$C$2:$C$16,MATCH($C19,'Vehículos y choferes'!$A$2:$A$16,0)),0)))</f>
        <v/>
      </c>
      <c r="M19" s="18">
        <f>IF($C19="","",N($F19)*N(IFERROR(INDEX('Vehículos y choferes'!$E$2:$E$16,MATCH($C19,'Vehículos y choferes'!$A$2:$A$16,0)),0)))</f>
        <v/>
      </c>
      <c r="N19" s="18">
        <f>IF($C19="","",N(IFERROR(INDEX('Vehículos y choferes'!$G$2:$G$16,MATCH($C19,'Vehículos y choferes'!$A$2:$A$16,0)),0)))</f>
        <v/>
      </c>
      <c r="O19" s="18">
        <f>IF(AND($D19="",$E19=""),"",N($G19)*(IF($D19="",0,IFERROR(INDEX('Vehículos y choferes'!$J$2:$J$31,MATCH($D19,'Vehículos y choferes'!$I$2:$I$31,0)),0))+IF($E19="",0,IFERROR(INDEX('Vehículos y choferes'!$J$2:$J$31,MATCH($E19,'Vehículos y choferes'!$I$2:$I$31,0)),0))))</f>
        <v/>
      </c>
      <c r="P19" s="18">
        <f>IF(AND($C19="",$D19=""),"",N($K19)+N($L19)+N($M19)+N($N19)+N($O19))</f>
        <v/>
      </c>
      <c r="Q19" s="18">
        <f>IF(OR($P19="",N($I19)=0),"",$P19/$I19)</f>
        <v/>
      </c>
      <c r="R19" s="18">
        <f>IF(OR($P19="",N($F19)=0),"",$P19/$F19)</f>
        <v/>
      </c>
      <c r="S19" s="21">
        <f>IF(OR($P19="",N($J19)=0),"",$P19/$J19)</f>
        <v/>
      </c>
      <c r="T19" s="22">
        <f>IF($S19="","",IF($S19&lt;=Configuración!$C$3,"En objetivo",IF($S19&lt;=Configuración!$C$4,"Alerta","Crítico")))</f>
        <v/>
      </c>
      <c r="U19" s="18">
        <f>IF(OR($Q19="",N(Configuración!$C$3)=0),"",$Q19/Configuración!$C$3)</f>
        <v/>
      </c>
      <c r="V19" s="22">
        <f>IF(OR($H19="",$I19=""),"",MAX(0,$H19-$I19))</f>
        <v/>
      </c>
      <c r="W19" s="16" t="n"/>
    </row>
    <row r="20">
      <c r="A20" s="19" t="n"/>
      <c r="B20" s="16" t="n"/>
      <c r="C20" s="16" t="n"/>
      <c r="D20" s="16" t="n"/>
      <c r="E20" s="16" t="n"/>
      <c r="F20" s="20" t="n"/>
      <c r="G20" s="20" t="n"/>
      <c r="H20" s="16" t="n"/>
      <c r="I20" s="16" t="n"/>
      <c r="J20" s="17" t="n"/>
      <c r="K20" s="17" t="n"/>
      <c r="L20" s="18">
        <f>IF($C20="","",N($F20)*N(IFERROR(INDEX('Vehículos y choferes'!$B$2:$B$16,MATCH($C20,'Vehículos y choferes'!$A$2:$A$16,0)),0))/100*N(IFERROR(INDEX('Vehículos y choferes'!$C$2:$C$16,MATCH($C20,'Vehículos y choferes'!$A$2:$A$16,0)),0)))</f>
        <v/>
      </c>
      <c r="M20" s="18">
        <f>IF($C20="","",N($F20)*N(IFERROR(INDEX('Vehículos y choferes'!$E$2:$E$16,MATCH($C20,'Vehículos y choferes'!$A$2:$A$16,0)),0)))</f>
        <v/>
      </c>
      <c r="N20" s="18">
        <f>IF($C20="","",N(IFERROR(INDEX('Vehículos y choferes'!$G$2:$G$16,MATCH($C20,'Vehículos y choferes'!$A$2:$A$16,0)),0)))</f>
        <v/>
      </c>
      <c r="O20" s="18">
        <f>IF(AND($D20="",$E20=""),"",N($G20)*(IF($D20="",0,IFERROR(INDEX('Vehículos y choferes'!$J$2:$J$31,MATCH($D20,'Vehículos y choferes'!$I$2:$I$31,0)),0))+IF($E20="",0,IFERROR(INDEX('Vehículos y choferes'!$J$2:$J$31,MATCH($E20,'Vehículos y choferes'!$I$2:$I$31,0)),0))))</f>
        <v/>
      </c>
      <c r="P20" s="18">
        <f>IF(AND($C20="",$D20=""),"",N($K20)+N($L20)+N($M20)+N($N20)+N($O20))</f>
        <v/>
      </c>
      <c r="Q20" s="18">
        <f>IF(OR($P20="",N($I20)=0),"",$P20/$I20)</f>
        <v/>
      </c>
      <c r="R20" s="18">
        <f>IF(OR($P20="",N($F20)=0),"",$P20/$F20)</f>
        <v/>
      </c>
      <c r="S20" s="21">
        <f>IF(OR($P20="",N($J20)=0),"",$P20/$J20)</f>
        <v/>
      </c>
      <c r="T20" s="22">
        <f>IF($S20="","",IF($S20&lt;=Configuración!$C$3,"En objetivo",IF($S20&lt;=Configuración!$C$4,"Alerta","Crítico")))</f>
        <v/>
      </c>
      <c r="U20" s="18">
        <f>IF(OR($Q20="",N(Configuración!$C$3)=0),"",$Q20/Configuración!$C$3)</f>
        <v/>
      </c>
      <c r="V20" s="22">
        <f>IF(OR($H20="",$I20=""),"",MAX(0,$H20-$I20))</f>
        <v/>
      </c>
      <c r="W20" s="16" t="n"/>
    </row>
    <row r="21">
      <c r="A21" s="19" t="n"/>
      <c r="B21" s="16" t="n"/>
      <c r="C21" s="16" t="n"/>
      <c r="D21" s="16" t="n"/>
      <c r="E21" s="16" t="n"/>
      <c r="F21" s="20" t="n"/>
      <c r="G21" s="20" t="n"/>
      <c r="H21" s="16" t="n"/>
      <c r="I21" s="16" t="n"/>
      <c r="J21" s="17" t="n"/>
      <c r="K21" s="17" t="n"/>
      <c r="L21" s="18">
        <f>IF($C21="","",N($F21)*N(IFERROR(INDEX('Vehículos y choferes'!$B$2:$B$16,MATCH($C21,'Vehículos y choferes'!$A$2:$A$16,0)),0))/100*N(IFERROR(INDEX('Vehículos y choferes'!$C$2:$C$16,MATCH($C21,'Vehículos y choferes'!$A$2:$A$16,0)),0)))</f>
        <v/>
      </c>
      <c r="M21" s="18">
        <f>IF($C21="","",N($F21)*N(IFERROR(INDEX('Vehículos y choferes'!$E$2:$E$16,MATCH($C21,'Vehículos y choferes'!$A$2:$A$16,0)),0)))</f>
        <v/>
      </c>
      <c r="N21" s="18">
        <f>IF($C21="","",N(IFERROR(INDEX('Vehículos y choferes'!$G$2:$G$16,MATCH($C21,'Vehículos y choferes'!$A$2:$A$16,0)),0)))</f>
        <v/>
      </c>
      <c r="O21" s="18">
        <f>IF(AND($D21="",$E21=""),"",N($G21)*(IF($D21="",0,IFERROR(INDEX('Vehículos y choferes'!$J$2:$J$31,MATCH($D21,'Vehículos y choferes'!$I$2:$I$31,0)),0))+IF($E21="",0,IFERROR(INDEX('Vehículos y choferes'!$J$2:$J$31,MATCH($E21,'Vehículos y choferes'!$I$2:$I$31,0)),0))))</f>
        <v/>
      </c>
      <c r="P21" s="18">
        <f>IF(AND($C21="",$D21=""),"",N($K21)+N($L21)+N($M21)+N($N21)+N($O21))</f>
        <v/>
      </c>
      <c r="Q21" s="18">
        <f>IF(OR($P21="",N($I21)=0),"",$P21/$I21)</f>
        <v/>
      </c>
      <c r="R21" s="18">
        <f>IF(OR($P21="",N($F21)=0),"",$P21/$F21)</f>
        <v/>
      </c>
      <c r="S21" s="21">
        <f>IF(OR($P21="",N($J21)=0),"",$P21/$J21)</f>
        <v/>
      </c>
      <c r="T21" s="22">
        <f>IF($S21="","",IF($S21&lt;=Configuración!$C$3,"En objetivo",IF($S21&lt;=Configuración!$C$4,"Alerta","Crítico")))</f>
        <v/>
      </c>
      <c r="U21" s="18">
        <f>IF(OR($Q21="",N(Configuración!$C$3)=0),"",$Q21/Configuración!$C$3)</f>
        <v/>
      </c>
      <c r="V21" s="22">
        <f>IF(OR($H21="",$I21=""),"",MAX(0,$H21-$I21))</f>
        <v/>
      </c>
      <c r="W21" s="16" t="n"/>
    </row>
    <row r="22">
      <c r="A22" s="19" t="n"/>
      <c r="B22" s="16" t="n"/>
      <c r="C22" s="16" t="n"/>
      <c r="D22" s="16" t="n"/>
      <c r="E22" s="16" t="n"/>
      <c r="F22" s="20" t="n"/>
      <c r="G22" s="20" t="n"/>
      <c r="H22" s="16" t="n"/>
      <c r="I22" s="16" t="n"/>
      <c r="J22" s="17" t="n"/>
      <c r="K22" s="17" t="n"/>
      <c r="L22" s="18">
        <f>IF($C22="","",N($F22)*N(IFERROR(INDEX('Vehículos y choferes'!$B$2:$B$16,MATCH($C22,'Vehículos y choferes'!$A$2:$A$16,0)),0))/100*N(IFERROR(INDEX('Vehículos y choferes'!$C$2:$C$16,MATCH($C22,'Vehículos y choferes'!$A$2:$A$16,0)),0)))</f>
        <v/>
      </c>
      <c r="M22" s="18">
        <f>IF($C22="","",N($F22)*N(IFERROR(INDEX('Vehículos y choferes'!$E$2:$E$16,MATCH($C22,'Vehículos y choferes'!$A$2:$A$16,0)),0)))</f>
        <v/>
      </c>
      <c r="N22" s="18">
        <f>IF($C22="","",N(IFERROR(INDEX('Vehículos y choferes'!$G$2:$G$16,MATCH($C22,'Vehículos y choferes'!$A$2:$A$16,0)),0)))</f>
        <v/>
      </c>
      <c r="O22" s="18">
        <f>IF(AND($D22="",$E22=""),"",N($G22)*(IF($D22="",0,IFERROR(INDEX('Vehículos y choferes'!$J$2:$J$31,MATCH($D22,'Vehículos y choferes'!$I$2:$I$31,0)),0))+IF($E22="",0,IFERROR(INDEX('Vehículos y choferes'!$J$2:$J$31,MATCH($E22,'Vehículos y choferes'!$I$2:$I$31,0)),0))))</f>
        <v/>
      </c>
      <c r="P22" s="18">
        <f>IF(AND($C22="",$D22=""),"",N($K22)+N($L22)+N($M22)+N($N22)+N($O22))</f>
        <v/>
      </c>
      <c r="Q22" s="18">
        <f>IF(OR($P22="",N($I22)=0),"",$P22/$I22)</f>
        <v/>
      </c>
      <c r="R22" s="18">
        <f>IF(OR($P22="",N($F22)=0),"",$P22/$F22)</f>
        <v/>
      </c>
      <c r="S22" s="21">
        <f>IF(OR($P22="",N($J22)=0),"",$P22/$J22)</f>
        <v/>
      </c>
      <c r="T22" s="22">
        <f>IF($S22="","",IF($S22&lt;=Configuración!$C$3,"En objetivo",IF($S22&lt;=Configuración!$C$4,"Alerta","Crítico")))</f>
        <v/>
      </c>
      <c r="U22" s="18">
        <f>IF(OR($Q22="",N(Configuración!$C$3)=0),"",$Q22/Configuración!$C$3)</f>
        <v/>
      </c>
      <c r="V22" s="22">
        <f>IF(OR($H22="",$I22=""),"",MAX(0,$H22-$I22))</f>
        <v/>
      </c>
      <c r="W22" s="16" t="n"/>
    </row>
    <row r="23">
      <c r="A23" s="19" t="n"/>
      <c r="B23" s="16" t="n"/>
      <c r="C23" s="16" t="n"/>
      <c r="D23" s="16" t="n"/>
      <c r="E23" s="16" t="n"/>
      <c r="F23" s="20" t="n"/>
      <c r="G23" s="20" t="n"/>
      <c r="H23" s="16" t="n"/>
      <c r="I23" s="16" t="n"/>
      <c r="J23" s="17" t="n"/>
      <c r="K23" s="17" t="n"/>
      <c r="L23" s="18">
        <f>IF($C23="","",N($F23)*N(IFERROR(INDEX('Vehículos y choferes'!$B$2:$B$16,MATCH($C23,'Vehículos y choferes'!$A$2:$A$16,0)),0))/100*N(IFERROR(INDEX('Vehículos y choferes'!$C$2:$C$16,MATCH($C23,'Vehículos y choferes'!$A$2:$A$16,0)),0)))</f>
        <v/>
      </c>
      <c r="M23" s="18">
        <f>IF($C23="","",N($F23)*N(IFERROR(INDEX('Vehículos y choferes'!$E$2:$E$16,MATCH($C23,'Vehículos y choferes'!$A$2:$A$16,0)),0)))</f>
        <v/>
      </c>
      <c r="N23" s="18">
        <f>IF($C23="","",N(IFERROR(INDEX('Vehículos y choferes'!$G$2:$G$16,MATCH($C23,'Vehículos y choferes'!$A$2:$A$16,0)),0)))</f>
        <v/>
      </c>
      <c r="O23" s="18">
        <f>IF(AND($D23="",$E23=""),"",N($G23)*(IF($D23="",0,IFERROR(INDEX('Vehículos y choferes'!$J$2:$J$31,MATCH($D23,'Vehículos y choferes'!$I$2:$I$31,0)),0))+IF($E23="",0,IFERROR(INDEX('Vehículos y choferes'!$J$2:$J$31,MATCH($E23,'Vehículos y choferes'!$I$2:$I$31,0)),0))))</f>
        <v/>
      </c>
      <c r="P23" s="18">
        <f>IF(AND($C23="",$D23=""),"",N($K23)+N($L23)+N($M23)+N($N23)+N($O23))</f>
        <v/>
      </c>
      <c r="Q23" s="18">
        <f>IF(OR($P23="",N($I23)=0),"",$P23/$I23)</f>
        <v/>
      </c>
      <c r="R23" s="18">
        <f>IF(OR($P23="",N($F23)=0),"",$P23/$F23)</f>
        <v/>
      </c>
      <c r="S23" s="21">
        <f>IF(OR($P23="",N($J23)=0),"",$P23/$J23)</f>
        <v/>
      </c>
      <c r="T23" s="22">
        <f>IF($S23="","",IF($S23&lt;=Configuración!$C$3,"En objetivo",IF($S23&lt;=Configuración!$C$4,"Alerta","Crítico")))</f>
        <v/>
      </c>
      <c r="U23" s="18">
        <f>IF(OR($Q23="",N(Configuración!$C$3)=0),"",$Q23/Configuración!$C$3)</f>
        <v/>
      </c>
      <c r="V23" s="22">
        <f>IF(OR($H23="",$I23=""),"",MAX(0,$H23-$I23))</f>
        <v/>
      </c>
      <c r="W23" s="16" t="n"/>
    </row>
    <row r="24">
      <c r="A24" s="19" t="n"/>
      <c r="B24" s="16" t="n"/>
      <c r="C24" s="16" t="n"/>
      <c r="D24" s="16" t="n"/>
      <c r="E24" s="16" t="n"/>
      <c r="F24" s="20" t="n"/>
      <c r="G24" s="20" t="n"/>
      <c r="H24" s="16" t="n"/>
      <c r="I24" s="16" t="n"/>
      <c r="J24" s="17" t="n"/>
      <c r="K24" s="17" t="n"/>
      <c r="L24" s="18">
        <f>IF($C24="","",N($F24)*N(IFERROR(INDEX('Vehículos y choferes'!$B$2:$B$16,MATCH($C24,'Vehículos y choferes'!$A$2:$A$16,0)),0))/100*N(IFERROR(INDEX('Vehículos y choferes'!$C$2:$C$16,MATCH($C24,'Vehículos y choferes'!$A$2:$A$16,0)),0)))</f>
        <v/>
      </c>
      <c r="M24" s="18">
        <f>IF($C24="","",N($F24)*N(IFERROR(INDEX('Vehículos y choferes'!$E$2:$E$16,MATCH($C24,'Vehículos y choferes'!$A$2:$A$16,0)),0)))</f>
        <v/>
      </c>
      <c r="N24" s="18">
        <f>IF($C24="","",N(IFERROR(INDEX('Vehículos y choferes'!$G$2:$G$16,MATCH($C24,'Vehículos y choferes'!$A$2:$A$16,0)),0)))</f>
        <v/>
      </c>
      <c r="O24" s="18">
        <f>IF(AND($D24="",$E24=""),"",N($G24)*(IF($D24="",0,IFERROR(INDEX('Vehículos y choferes'!$J$2:$J$31,MATCH($D24,'Vehículos y choferes'!$I$2:$I$31,0)),0))+IF($E24="",0,IFERROR(INDEX('Vehículos y choferes'!$J$2:$J$31,MATCH($E24,'Vehículos y choferes'!$I$2:$I$31,0)),0))))</f>
        <v/>
      </c>
      <c r="P24" s="18">
        <f>IF(AND($C24="",$D24=""),"",N($K24)+N($L24)+N($M24)+N($N24)+N($O24))</f>
        <v/>
      </c>
      <c r="Q24" s="18">
        <f>IF(OR($P24="",N($I24)=0),"",$P24/$I24)</f>
        <v/>
      </c>
      <c r="R24" s="18">
        <f>IF(OR($P24="",N($F24)=0),"",$P24/$F24)</f>
        <v/>
      </c>
      <c r="S24" s="21">
        <f>IF(OR($P24="",N($J24)=0),"",$P24/$J24)</f>
        <v/>
      </c>
      <c r="T24" s="22">
        <f>IF($S24="","",IF($S24&lt;=Configuración!$C$3,"En objetivo",IF($S24&lt;=Configuración!$C$4,"Alerta","Crítico")))</f>
        <v/>
      </c>
      <c r="U24" s="18">
        <f>IF(OR($Q24="",N(Configuración!$C$3)=0),"",$Q24/Configuración!$C$3)</f>
        <v/>
      </c>
      <c r="V24" s="22">
        <f>IF(OR($H24="",$I24=""),"",MAX(0,$H24-$I24))</f>
        <v/>
      </c>
      <c r="W24" s="16" t="n"/>
    </row>
    <row r="25">
      <c r="A25" s="19" t="n"/>
      <c r="B25" s="16" t="n"/>
      <c r="C25" s="16" t="n"/>
      <c r="D25" s="16" t="n"/>
      <c r="E25" s="16" t="n"/>
      <c r="F25" s="20" t="n"/>
      <c r="G25" s="20" t="n"/>
      <c r="H25" s="16" t="n"/>
      <c r="I25" s="16" t="n"/>
      <c r="J25" s="17" t="n"/>
      <c r="K25" s="17" t="n"/>
      <c r="L25" s="18">
        <f>IF($C25="","",N($F25)*N(IFERROR(INDEX('Vehículos y choferes'!$B$2:$B$16,MATCH($C25,'Vehículos y choferes'!$A$2:$A$16,0)),0))/100*N(IFERROR(INDEX('Vehículos y choferes'!$C$2:$C$16,MATCH($C25,'Vehículos y choferes'!$A$2:$A$16,0)),0)))</f>
        <v/>
      </c>
      <c r="M25" s="18">
        <f>IF($C25="","",N($F25)*N(IFERROR(INDEX('Vehículos y choferes'!$E$2:$E$16,MATCH($C25,'Vehículos y choferes'!$A$2:$A$16,0)),0)))</f>
        <v/>
      </c>
      <c r="N25" s="18">
        <f>IF($C25="","",N(IFERROR(INDEX('Vehículos y choferes'!$G$2:$G$16,MATCH($C25,'Vehículos y choferes'!$A$2:$A$16,0)),0)))</f>
        <v/>
      </c>
      <c r="O25" s="18">
        <f>IF(AND($D25="",$E25=""),"",N($G25)*(IF($D25="",0,IFERROR(INDEX('Vehículos y choferes'!$J$2:$J$31,MATCH($D25,'Vehículos y choferes'!$I$2:$I$31,0)),0))+IF($E25="",0,IFERROR(INDEX('Vehículos y choferes'!$J$2:$J$31,MATCH($E25,'Vehículos y choferes'!$I$2:$I$31,0)),0))))</f>
        <v/>
      </c>
      <c r="P25" s="18">
        <f>IF(AND($C25="",$D25=""),"",N($K25)+N($L25)+N($M25)+N($N25)+N($O25))</f>
        <v/>
      </c>
      <c r="Q25" s="18">
        <f>IF(OR($P25="",N($I25)=0),"",$P25/$I25)</f>
        <v/>
      </c>
      <c r="R25" s="18">
        <f>IF(OR($P25="",N($F25)=0),"",$P25/$F25)</f>
        <v/>
      </c>
      <c r="S25" s="21">
        <f>IF(OR($P25="",N($J25)=0),"",$P25/$J25)</f>
        <v/>
      </c>
      <c r="T25" s="22">
        <f>IF($S25="","",IF($S25&lt;=Configuración!$C$3,"En objetivo",IF($S25&lt;=Configuración!$C$4,"Alerta","Crítico")))</f>
        <v/>
      </c>
      <c r="U25" s="18">
        <f>IF(OR($Q25="",N(Configuración!$C$3)=0),"",$Q25/Configuración!$C$3)</f>
        <v/>
      </c>
      <c r="V25" s="22">
        <f>IF(OR($H25="",$I25=""),"",MAX(0,$H25-$I25))</f>
        <v/>
      </c>
      <c r="W25" s="16" t="n"/>
    </row>
    <row r="26">
      <c r="A26" s="19" t="n"/>
      <c r="B26" s="16" t="n"/>
      <c r="C26" s="16" t="n"/>
      <c r="D26" s="16" t="n"/>
      <c r="E26" s="16" t="n"/>
      <c r="F26" s="20" t="n"/>
      <c r="G26" s="20" t="n"/>
      <c r="H26" s="16" t="n"/>
      <c r="I26" s="16" t="n"/>
      <c r="J26" s="17" t="n"/>
      <c r="K26" s="17" t="n"/>
      <c r="L26" s="18">
        <f>IF($C26="","",N($F26)*N(IFERROR(INDEX('Vehículos y choferes'!$B$2:$B$16,MATCH($C26,'Vehículos y choferes'!$A$2:$A$16,0)),0))/100*N(IFERROR(INDEX('Vehículos y choferes'!$C$2:$C$16,MATCH($C26,'Vehículos y choferes'!$A$2:$A$16,0)),0)))</f>
        <v/>
      </c>
      <c r="M26" s="18">
        <f>IF($C26="","",N($F26)*N(IFERROR(INDEX('Vehículos y choferes'!$E$2:$E$16,MATCH($C26,'Vehículos y choferes'!$A$2:$A$16,0)),0)))</f>
        <v/>
      </c>
      <c r="N26" s="18">
        <f>IF($C26="","",N(IFERROR(INDEX('Vehículos y choferes'!$G$2:$G$16,MATCH($C26,'Vehículos y choferes'!$A$2:$A$16,0)),0)))</f>
        <v/>
      </c>
      <c r="O26" s="18">
        <f>IF(AND($D26="",$E26=""),"",N($G26)*(IF($D26="",0,IFERROR(INDEX('Vehículos y choferes'!$J$2:$J$31,MATCH($D26,'Vehículos y choferes'!$I$2:$I$31,0)),0))+IF($E26="",0,IFERROR(INDEX('Vehículos y choferes'!$J$2:$J$31,MATCH($E26,'Vehículos y choferes'!$I$2:$I$31,0)),0))))</f>
        <v/>
      </c>
      <c r="P26" s="18">
        <f>IF(AND($C26="",$D26=""),"",N($K26)+N($L26)+N($M26)+N($N26)+N($O26))</f>
        <v/>
      </c>
      <c r="Q26" s="18">
        <f>IF(OR($P26="",N($I26)=0),"",$P26/$I26)</f>
        <v/>
      </c>
      <c r="R26" s="18">
        <f>IF(OR($P26="",N($F26)=0),"",$P26/$F26)</f>
        <v/>
      </c>
      <c r="S26" s="21">
        <f>IF(OR($P26="",N($J26)=0),"",$P26/$J26)</f>
        <v/>
      </c>
      <c r="T26" s="22">
        <f>IF($S26="","",IF($S26&lt;=Configuración!$C$3,"En objetivo",IF($S26&lt;=Configuración!$C$4,"Alerta","Crítico")))</f>
        <v/>
      </c>
      <c r="U26" s="18">
        <f>IF(OR($Q26="",N(Configuración!$C$3)=0),"",$Q26/Configuración!$C$3)</f>
        <v/>
      </c>
      <c r="V26" s="22">
        <f>IF(OR($H26="",$I26=""),"",MAX(0,$H26-$I26))</f>
        <v/>
      </c>
      <c r="W26" s="16" t="n"/>
    </row>
    <row r="27">
      <c r="A27" s="19" t="n"/>
      <c r="B27" s="16" t="n"/>
      <c r="C27" s="16" t="n"/>
      <c r="D27" s="16" t="n"/>
      <c r="E27" s="16" t="n"/>
      <c r="F27" s="20" t="n"/>
      <c r="G27" s="20" t="n"/>
      <c r="H27" s="16" t="n"/>
      <c r="I27" s="16" t="n"/>
      <c r="J27" s="17" t="n"/>
      <c r="K27" s="17" t="n"/>
      <c r="L27" s="18">
        <f>IF($C27="","",N($F27)*N(IFERROR(INDEX('Vehículos y choferes'!$B$2:$B$16,MATCH($C27,'Vehículos y choferes'!$A$2:$A$16,0)),0))/100*N(IFERROR(INDEX('Vehículos y choferes'!$C$2:$C$16,MATCH($C27,'Vehículos y choferes'!$A$2:$A$16,0)),0)))</f>
        <v/>
      </c>
      <c r="M27" s="18">
        <f>IF($C27="","",N($F27)*N(IFERROR(INDEX('Vehículos y choferes'!$E$2:$E$16,MATCH($C27,'Vehículos y choferes'!$A$2:$A$16,0)),0)))</f>
        <v/>
      </c>
      <c r="N27" s="18">
        <f>IF($C27="","",N(IFERROR(INDEX('Vehículos y choferes'!$G$2:$G$16,MATCH($C27,'Vehículos y choferes'!$A$2:$A$16,0)),0)))</f>
        <v/>
      </c>
      <c r="O27" s="18">
        <f>IF(AND($D27="",$E27=""),"",N($G27)*(IF($D27="",0,IFERROR(INDEX('Vehículos y choferes'!$J$2:$J$31,MATCH($D27,'Vehículos y choferes'!$I$2:$I$31,0)),0))+IF($E27="",0,IFERROR(INDEX('Vehículos y choferes'!$J$2:$J$31,MATCH($E27,'Vehículos y choferes'!$I$2:$I$31,0)),0))))</f>
        <v/>
      </c>
      <c r="P27" s="18">
        <f>IF(AND($C27="",$D27=""),"",N($K27)+N($L27)+N($M27)+N($N27)+N($O27))</f>
        <v/>
      </c>
      <c r="Q27" s="18">
        <f>IF(OR($P27="",N($I27)=0),"",$P27/$I27)</f>
        <v/>
      </c>
      <c r="R27" s="18">
        <f>IF(OR($P27="",N($F27)=0),"",$P27/$F27)</f>
        <v/>
      </c>
      <c r="S27" s="21">
        <f>IF(OR($P27="",N($J27)=0),"",$P27/$J27)</f>
        <v/>
      </c>
      <c r="T27" s="22">
        <f>IF($S27="","",IF($S27&lt;=Configuración!$C$3,"En objetivo",IF($S27&lt;=Configuración!$C$4,"Alerta","Crítico")))</f>
        <v/>
      </c>
      <c r="U27" s="18">
        <f>IF(OR($Q27="",N(Configuración!$C$3)=0),"",$Q27/Configuración!$C$3)</f>
        <v/>
      </c>
      <c r="V27" s="22">
        <f>IF(OR($H27="",$I27=""),"",MAX(0,$H27-$I27))</f>
        <v/>
      </c>
      <c r="W27" s="16" t="n"/>
    </row>
    <row r="28">
      <c r="A28" s="19" t="n"/>
      <c r="B28" s="16" t="n"/>
      <c r="C28" s="16" t="n"/>
      <c r="D28" s="16" t="n"/>
      <c r="E28" s="16" t="n"/>
      <c r="F28" s="20" t="n"/>
      <c r="G28" s="20" t="n"/>
      <c r="H28" s="16" t="n"/>
      <c r="I28" s="16" t="n"/>
      <c r="J28" s="17" t="n"/>
      <c r="K28" s="17" t="n"/>
      <c r="L28" s="18">
        <f>IF($C28="","",N($F28)*N(IFERROR(INDEX('Vehículos y choferes'!$B$2:$B$16,MATCH($C28,'Vehículos y choferes'!$A$2:$A$16,0)),0))/100*N(IFERROR(INDEX('Vehículos y choferes'!$C$2:$C$16,MATCH($C28,'Vehículos y choferes'!$A$2:$A$16,0)),0)))</f>
        <v/>
      </c>
      <c r="M28" s="18">
        <f>IF($C28="","",N($F28)*N(IFERROR(INDEX('Vehículos y choferes'!$E$2:$E$16,MATCH($C28,'Vehículos y choferes'!$A$2:$A$16,0)),0)))</f>
        <v/>
      </c>
      <c r="N28" s="18">
        <f>IF($C28="","",N(IFERROR(INDEX('Vehículos y choferes'!$G$2:$G$16,MATCH($C28,'Vehículos y choferes'!$A$2:$A$16,0)),0)))</f>
        <v/>
      </c>
      <c r="O28" s="18">
        <f>IF(AND($D28="",$E28=""),"",N($G28)*(IF($D28="",0,IFERROR(INDEX('Vehículos y choferes'!$J$2:$J$31,MATCH($D28,'Vehículos y choferes'!$I$2:$I$31,0)),0))+IF($E28="",0,IFERROR(INDEX('Vehículos y choferes'!$J$2:$J$31,MATCH($E28,'Vehículos y choferes'!$I$2:$I$31,0)),0))))</f>
        <v/>
      </c>
      <c r="P28" s="18">
        <f>IF(AND($C28="",$D28=""),"",N($K28)+N($L28)+N($M28)+N($N28)+N($O28))</f>
        <v/>
      </c>
      <c r="Q28" s="18">
        <f>IF(OR($P28="",N($I28)=0),"",$P28/$I28)</f>
        <v/>
      </c>
      <c r="R28" s="18">
        <f>IF(OR($P28="",N($F28)=0),"",$P28/$F28)</f>
        <v/>
      </c>
      <c r="S28" s="21">
        <f>IF(OR($P28="",N($J28)=0),"",$P28/$J28)</f>
        <v/>
      </c>
      <c r="T28" s="22">
        <f>IF($S28="","",IF($S28&lt;=Configuración!$C$3,"En objetivo",IF($S28&lt;=Configuración!$C$4,"Alerta","Crítico")))</f>
        <v/>
      </c>
      <c r="U28" s="18">
        <f>IF(OR($Q28="",N(Configuración!$C$3)=0),"",$Q28/Configuración!$C$3)</f>
        <v/>
      </c>
      <c r="V28" s="22">
        <f>IF(OR($H28="",$I28=""),"",MAX(0,$H28-$I28))</f>
        <v/>
      </c>
      <c r="W28" s="16" t="n"/>
    </row>
    <row r="29">
      <c r="A29" s="19" t="n"/>
      <c r="B29" s="16" t="n"/>
      <c r="C29" s="16" t="n"/>
      <c r="D29" s="16" t="n"/>
      <c r="E29" s="16" t="n"/>
      <c r="F29" s="20" t="n"/>
      <c r="G29" s="20" t="n"/>
      <c r="H29" s="16" t="n"/>
      <c r="I29" s="16" t="n"/>
      <c r="J29" s="17" t="n"/>
      <c r="K29" s="17" t="n"/>
      <c r="L29" s="18">
        <f>IF($C29="","",N($F29)*N(IFERROR(INDEX('Vehículos y choferes'!$B$2:$B$16,MATCH($C29,'Vehículos y choferes'!$A$2:$A$16,0)),0))/100*N(IFERROR(INDEX('Vehículos y choferes'!$C$2:$C$16,MATCH($C29,'Vehículos y choferes'!$A$2:$A$16,0)),0)))</f>
        <v/>
      </c>
      <c r="M29" s="18">
        <f>IF($C29="","",N($F29)*N(IFERROR(INDEX('Vehículos y choferes'!$E$2:$E$16,MATCH($C29,'Vehículos y choferes'!$A$2:$A$16,0)),0)))</f>
        <v/>
      </c>
      <c r="N29" s="18">
        <f>IF($C29="","",N(IFERROR(INDEX('Vehículos y choferes'!$G$2:$G$16,MATCH($C29,'Vehículos y choferes'!$A$2:$A$16,0)),0)))</f>
        <v/>
      </c>
      <c r="O29" s="18">
        <f>IF(AND($D29="",$E29=""),"",N($G29)*(IF($D29="",0,IFERROR(INDEX('Vehículos y choferes'!$J$2:$J$31,MATCH($D29,'Vehículos y choferes'!$I$2:$I$31,0)),0))+IF($E29="",0,IFERROR(INDEX('Vehículos y choferes'!$J$2:$J$31,MATCH($E29,'Vehículos y choferes'!$I$2:$I$31,0)),0))))</f>
        <v/>
      </c>
      <c r="P29" s="18">
        <f>IF(AND($C29="",$D29=""),"",N($K29)+N($L29)+N($M29)+N($N29)+N($O29))</f>
        <v/>
      </c>
      <c r="Q29" s="18">
        <f>IF(OR($P29="",N($I29)=0),"",$P29/$I29)</f>
        <v/>
      </c>
      <c r="R29" s="18">
        <f>IF(OR($P29="",N($F29)=0),"",$P29/$F29)</f>
        <v/>
      </c>
      <c r="S29" s="21">
        <f>IF(OR($P29="",N($J29)=0),"",$P29/$J29)</f>
        <v/>
      </c>
      <c r="T29" s="22">
        <f>IF($S29="","",IF($S29&lt;=Configuración!$C$3,"En objetivo",IF($S29&lt;=Configuración!$C$4,"Alerta","Crítico")))</f>
        <v/>
      </c>
      <c r="U29" s="18">
        <f>IF(OR($Q29="",N(Configuración!$C$3)=0),"",$Q29/Configuración!$C$3)</f>
        <v/>
      </c>
      <c r="V29" s="22">
        <f>IF(OR($H29="",$I29=""),"",MAX(0,$H29-$I29))</f>
        <v/>
      </c>
      <c r="W29" s="16" t="n"/>
    </row>
    <row r="30">
      <c r="A30" s="19" t="n"/>
      <c r="B30" s="16" t="n"/>
      <c r="C30" s="16" t="n"/>
      <c r="D30" s="16" t="n"/>
      <c r="E30" s="16" t="n"/>
      <c r="F30" s="20" t="n"/>
      <c r="G30" s="20" t="n"/>
      <c r="H30" s="16" t="n"/>
      <c r="I30" s="16" t="n"/>
      <c r="J30" s="17" t="n"/>
      <c r="K30" s="17" t="n"/>
      <c r="L30" s="18">
        <f>IF($C30="","",N($F30)*N(IFERROR(INDEX('Vehículos y choferes'!$B$2:$B$16,MATCH($C30,'Vehículos y choferes'!$A$2:$A$16,0)),0))/100*N(IFERROR(INDEX('Vehículos y choferes'!$C$2:$C$16,MATCH($C30,'Vehículos y choferes'!$A$2:$A$16,0)),0)))</f>
        <v/>
      </c>
      <c r="M30" s="18">
        <f>IF($C30="","",N($F30)*N(IFERROR(INDEX('Vehículos y choferes'!$E$2:$E$16,MATCH($C30,'Vehículos y choferes'!$A$2:$A$16,0)),0)))</f>
        <v/>
      </c>
      <c r="N30" s="18">
        <f>IF($C30="","",N(IFERROR(INDEX('Vehículos y choferes'!$G$2:$G$16,MATCH($C30,'Vehículos y choferes'!$A$2:$A$16,0)),0)))</f>
        <v/>
      </c>
      <c r="O30" s="18">
        <f>IF(AND($D30="",$E30=""),"",N($G30)*(IF($D30="",0,IFERROR(INDEX('Vehículos y choferes'!$J$2:$J$31,MATCH($D30,'Vehículos y choferes'!$I$2:$I$31,0)),0))+IF($E30="",0,IFERROR(INDEX('Vehículos y choferes'!$J$2:$J$31,MATCH($E30,'Vehículos y choferes'!$I$2:$I$31,0)),0))))</f>
        <v/>
      </c>
      <c r="P30" s="18">
        <f>IF(AND($C30="",$D30=""),"",N($K30)+N($L30)+N($M30)+N($N30)+N($O30))</f>
        <v/>
      </c>
      <c r="Q30" s="18">
        <f>IF(OR($P30="",N($I30)=0),"",$P30/$I30)</f>
        <v/>
      </c>
      <c r="R30" s="18">
        <f>IF(OR($P30="",N($F30)=0),"",$P30/$F30)</f>
        <v/>
      </c>
      <c r="S30" s="21">
        <f>IF(OR($P30="",N($J30)=0),"",$P30/$J30)</f>
        <v/>
      </c>
      <c r="T30" s="22">
        <f>IF($S30="","",IF($S30&lt;=Configuración!$C$3,"En objetivo",IF($S30&lt;=Configuración!$C$4,"Alerta","Crítico")))</f>
        <v/>
      </c>
      <c r="U30" s="18">
        <f>IF(OR($Q30="",N(Configuración!$C$3)=0),"",$Q30/Configuración!$C$3)</f>
        <v/>
      </c>
      <c r="V30" s="22">
        <f>IF(OR($H30="",$I30=""),"",MAX(0,$H30-$I30))</f>
        <v/>
      </c>
      <c r="W30" s="16" t="n"/>
    </row>
    <row r="31">
      <c r="A31" s="19" t="n"/>
      <c r="B31" s="16" t="n"/>
      <c r="C31" s="16" t="n"/>
      <c r="D31" s="16" t="n"/>
      <c r="E31" s="16" t="n"/>
      <c r="F31" s="20" t="n"/>
      <c r="G31" s="20" t="n"/>
      <c r="H31" s="16" t="n"/>
      <c r="I31" s="16" t="n"/>
      <c r="J31" s="17" t="n"/>
      <c r="K31" s="17" t="n"/>
      <c r="L31" s="18">
        <f>IF($C31="","",N($F31)*N(IFERROR(INDEX('Vehículos y choferes'!$B$2:$B$16,MATCH($C31,'Vehículos y choferes'!$A$2:$A$16,0)),0))/100*N(IFERROR(INDEX('Vehículos y choferes'!$C$2:$C$16,MATCH($C31,'Vehículos y choferes'!$A$2:$A$16,0)),0)))</f>
        <v/>
      </c>
      <c r="M31" s="18">
        <f>IF($C31="","",N($F31)*N(IFERROR(INDEX('Vehículos y choferes'!$E$2:$E$16,MATCH($C31,'Vehículos y choferes'!$A$2:$A$16,0)),0)))</f>
        <v/>
      </c>
      <c r="N31" s="18">
        <f>IF($C31="","",N(IFERROR(INDEX('Vehículos y choferes'!$G$2:$G$16,MATCH($C31,'Vehículos y choferes'!$A$2:$A$16,0)),0)))</f>
        <v/>
      </c>
      <c r="O31" s="18">
        <f>IF(AND($D31="",$E31=""),"",N($G31)*(IF($D31="",0,IFERROR(INDEX('Vehículos y choferes'!$J$2:$J$31,MATCH($D31,'Vehículos y choferes'!$I$2:$I$31,0)),0))+IF($E31="",0,IFERROR(INDEX('Vehículos y choferes'!$J$2:$J$31,MATCH($E31,'Vehículos y choferes'!$I$2:$I$31,0)),0))))</f>
        <v/>
      </c>
      <c r="P31" s="18">
        <f>IF(AND($C31="",$D31=""),"",N($K31)+N($L31)+N($M31)+N($N31)+N($O31))</f>
        <v/>
      </c>
      <c r="Q31" s="18">
        <f>IF(OR($P31="",N($I31)=0),"",$P31/$I31)</f>
        <v/>
      </c>
      <c r="R31" s="18">
        <f>IF(OR($P31="",N($F31)=0),"",$P31/$F31)</f>
        <v/>
      </c>
      <c r="S31" s="21">
        <f>IF(OR($P31="",N($J31)=0),"",$P31/$J31)</f>
        <v/>
      </c>
      <c r="T31" s="22">
        <f>IF($S31="","",IF($S31&lt;=Configuración!$C$3,"En objetivo",IF($S31&lt;=Configuración!$C$4,"Alerta","Crítico")))</f>
        <v/>
      </c>
      <c r="U31" s="18">
        <f>IF(OR($Q31="",N(Configuración!$C$3)=0),"",$Q31/Configuración!$C$3)</f>
        <v/>
      </c>
      <c r="V31" s="22">
        <f>IF(OR($H31="",$I31=""),"",MAX(0,$H31-$I31))</f>
        <v/>
      </c>
      <c r="W31" s="16" t="n"/>
    </row>
    <row r="32">
      <c r="A32" s="19" t="n"/>
      <c r="B32" s="16" t="n"/>
      <c r="C32" s="16" t="n"/>
      <c r="D32" s="16" t="n"/>
      <c r="E32" s="16" t="n"/>
      <c r="F32" s="20" t="n"/>
      <c r="G32" s="20" t="n"/>
      <c r="H32" s="16" t="n"/>
      <c r="I32" s="16" t="n"/>
      <c r="J32" s="17" t="n"/>
      <c r="K32" s="17" t="n"/>
      <c r="L32" s="18">
        <f>IF($C32="","",N($F32)*N(IFERROR(INDEX('Vehículos y choferes'!$B$2:$B$16,MATCH($C32,'Vehículos y choferes'!$A$2:$A$16,0)),0))/100*N(IFERROR(INDEX('Vehículos y choferes'!$C$2:$C$16,MATCH($C32,'Vehículos y choferes'!$A$2:$A$16,0)),0)))</f>
        <v/>
      </c>
      <c r="M32" s="18">
        <f>IF($C32="","",N($F32)*N(IFERROR(INDEX('Vehículos y choferes'!$E$2:$E$16,MATCH($C32,'Vehículos y choferes'!$A$2:$A$16,0)),0)))</f>
        <v/>
      </c>
      <c r="N32" s="18">
        <f>IF($C32="","",N(IFERROR(INDEX('Vehículos y choferes'!$G$2:$G$16,MATCH($C32,'Vehículos y choferes'!$A$2:$A$16,0)),0)))</f>
        <v/>
      </c>
      <c r="O32" s="18">
        <f>IF(AND($D32="",$E32=""),"",N($G32)*(IF($D32="",0,IFERROR(INDEX('Vehículos y choferes'!$J$2:$J$31,MATCH($D32,'Vehículos y choferes'!$I$2:$I$31,0)),0))+IF($E32="",0,IFERROR(INDEX('Vehículos y choferes'!$J$2:$J$31,MATCH($E32,'Vehículos y choferes'!$I$2:$I$31,0)),0))))</f>
        <v/>
      </c>
      <c r="P32" s="18">
        <f>IF(AND($C32="",$D32=""),"",N($K32)+N($L32)+N($M32)+N($N32)+N($O32))</f>
        <v/>
      </c>
      <c r="Q32" s="18">
        <f>IF(OR($P32="",N($I32)=0),"",$P32/$I32)</f>
        <v/>
      </c>
      <c r="R32" s="18">
        <f>IF(OR($P32="",N($F32)=0),"",$P32/$F32)</f>
        <v/>
      </c>
      <c r="S32" s="21">
        <f>IF(OR($P32="",N($J32)=0),"",$P32/$J32)</f>
        <v/>
      </c>
      <c r="T32" s="22">
        <f>IF($S32="","",IF($S32&lt;=Configuración!$C$3,"En objetivo",IF($S32&lt;=Configuración!$C$4,"Alerta","Crítico")))</f>
        <v/>
      </c>
      <c r="U32" s="18">
        <f>IF(OR($Q32="",N(Configuración!$C$3)=0),"",$Q32/Configuración!$C$3)</f>
        <v/>
      </c>
      <c r="V32" s="22">
        <f>IF(OR($H32="",$I32=""),"",MAX(0,$H32-$I32))</f>
        <v/>
      </c>
      <c r="W32" s="16" t="n"/>
    </row>
    <row r="33">
      <c r="A33" s="19" t="n"/>
      <c r="B33" s="16" t="n"/>
      <c r="C33" s="16" t="n"/>
      <c r="D33" s="16" t="n"/>
      <c r="E33" s="16" t="n"/>
      <c r="F33" s="20" t="n"/>
      <c r="G33" s="20" t="n"/>
      <c r="H33" s="16" t="n"/>
      <c r="I33" s="16" t="n"/>
      <c r="J33" s="17" t="n"/>
      <c r="K33" s="17" t="n"/>
      <c r="L33" s="18">
        <f>IF($C33="","",N($F33)*N(IFERROR(INDEX('Vehículos y choferes'!$B$2:$B$16,MATCH($C33,'Vehículos y choferes'!$A$2:$A$16,0)),0))/100*N(IFERROR(INDEX('Vehículos y choferes'!$C$2:$C$16,MATCH($C33,'Vehículos y choferes'!$A$2:$A$16,0)),0)))</f>
        <v/>
      </c>
      <c r="M33" s="18">
        <f>IF($C33="","",N($F33)*N(IFERROR(INDEX('Vehículos y choferes'!$E$2:$E$16,MATCH($C33,'Vehículos y choferes'!$A$2:$A$16,0)),0)))</f>
        <v/>
      </c>
      <c r="N33" s="18">
        <f>IF($C33="","",N(IFERROR(INDEX('Vehículos y choferes'!$G$2:$G$16,MATCH($C33,'Vehículos y choferes'!$A$2:$A$16,0)),0)))</f>
        <v/>
      </c>
      <c r="O33" s="18">
        <f>IF(AND($D33="",$E33=""),"",N($G33)*(IF($D33="",0,IFERROR(INDEX('Vehículos y choferes'!$J$2:$J$31,MATCH($D33,'Vehículos y choferes'!$I$2:$I$31,0)),0))+IF($E33="",0,IFERROR(INDEX('Vehículos y choferes'!$J$2:$J$31,MATCH($E33,'Vehículos y choferes'!$I$2:$I$31,0)),0))))</f>
        <v/>
      </c>
      <c r="P33" s="18">
        <f>IF(AND($C33="",$D33=""),"",N($K33)+N($L33)+N($M33)+N($N33)+N($O33))</f>
        <v/>
      </c>
      <c r="Q33" s="18">
        <f>IF(OR($P33="",N($I33)=0),"",$P33/$I33)</f>
        <v/>
      </c>
      <c r="R33" s="18">
        <f>IF(OR($P33="",N($F33)=0),"",$P33/$F33)</f>
        <v/>
      </c>
      <c r="S33" s="21">
        <f>IF(OR($P33="",N($J33)=0),"",$P33/$J33)</f>
        <v/>
      </c>
      <c r="T33" s="22">
        <f>IF($S33="","",IF($S33&lt;=Configuración!$C$3,"En objetivo",IF($S33&lt;=Configuración!$C$4,"Alerta","Crítico")))</f>
        <v/>
      </c>
      <c r="U33" s="18">
        <f>IF(OR($Q33="",N(Configuración!$C$3)=0),"",$Q33/Configuración!$C$3)</f>
        <v/>
      </c>
      <c r="V33" s="22">
        <f>IF(OR($H33="",$I33=""),"",MAX(0,$H33-$I33))</f>
        <v/>
      </c>
      <c r="W33" s="16" t="n"/>
    </row>
    <row r="34">
      <c r="A34" s="19" t="n"/>
      <c r="B34" s="16" t="n"/>
      <c r="C34" s="16" t="n"/>
      <c r="D34" s="16" t="n"/>
      <c r="E34" s="16" t="n"/>
      <c r="F34" s="20" t="n"/>
      <c r="G34" s="20" t="n"/>
      <c r="H34" s="16" t="n"/>
      <c r="I34" s="16" t="n"/>
      <c r="J34" s="17" t="n"/>
      <c r="K34" s="17" t="n"/>
      <c r="L34" s="18">
        <f>IF($C34="","",N($F34)*N(IFERROR(INDEX('Vehículos y choferes'!$B$2:$B$16,MATCH($C34,'Vehículos y choferes'!$A$2:$A$16,0)),0))/100*N(IFERROR(INDEX('Vehículos y choferes'!$C$2:$C$16,MATCH($C34,'Vehículos y choferes'!$A$2:$A$16,0)),0)))</f>
        <v/>
      </c>
      <c r="M34" s="18">
        <f>IF($C34="","",N($F34)*N(IFERROR(INDEX('Vehículos y choferes'!$E$2:$E$16,MATCH($C34,'Vehículos y choferes'!$A$2:$A$16,0)),0)))</f>
        <v/>
      </c>
      <c r="N34" s="18">
        <f>IF($C34="","",N(IFERROR(INDEX('Vehículos y choferes'!$G$2:$G$16,MATCH($C34,'Vehículos y choferes'!$A$2:$A$16,0)),0)))</f>
        <v/>
      </c>
      <c r="O34" s="18">
        <f>IF(AND($D34="",$E34=""),"",N($G34)*(IF($D34="",0,IFERROR(INDEX('Vehículos y choferes'!$J$2:$J$31,MATCH($D34,'Vehículos y choferes'!$I$2:$I$31,0)),0))+IF($E34="",0,IFERROR(INDEX('Vehículos y choferes'!$J$2:$J$31,MATCH($E34,'Vehículos y choferes'!$I$2:$I$31,0)),0))))</f>
        <v/>
      </c>
      <c r="P34" s="18">
        <f>IF(AND($C34="",$D34=""),"",N($K34)+N($L34)+N($M34)+N($N34)+N($O34))</f>
        <v/>
      </c>
      <c r="Q34" s="18">
        <f>IF(OR($P34="",N($I34)=0),"",$P34/$I34)</f>
        <v/>
      </c>
      <c r="R34" s="18">
        <f>IF(OR($P34="",N($F34)=0),"",$P34/$F34)</f>
        <v/>
      </c>
      <c r="S34" s="21">
        <f>IF(OR($P34="",N($J34)=0),"",$P34/$J34)</f>
        <v/>
      </c>
      <c r="T34" s="22">
        <f>IF($S34="","",IF($S34&lt;=Configuración!$C$3,"En objetivo",IF($S34&lt;=Configuración!$C$4,"Alerta","Crítico")))</f>
        <v/>
      </c>
      <c r="U34" s="18">
        <f>IF(OR($Q34="",N(Configuración!$C$3)=0),"",$Q34/Configuración!$C$3)</f>
        <v/>
      </c>
      <c r="V34" s="22">
        <f>IF(OR($H34="",$I34=""),"",MAX(0,$H34-$I34))</f>
        <v/>
      </c>
      <c r="W34" s="16" t="n"/>
    </row>
    <row r="35">
      <c r="A35" s="19" t="n"/>
      <c r="B35" s="16" t="n"/>
      <c r="C35" s="16" t="n"/>
      <c r="D35" s="16" t="n"/>
      <c r="E35" s="16" t="n"/>
      <c r="F35" s="20" t="n"/>
      <c r="G35" s="20" t="n"/>
      <c r="H35" s="16" t="n"/>
      <c r="I35" s="16" t="n"/>
      <c r="J35" s="17" t="n"/>
      <c r="K35" s="17" t="n"/>
      <c r="L35" s="18">
        <f>IF($C35="","",N($F35)*N(IFERROR(INDEX('Vehículos y choferes'!$B$2:$B$16,MATCH($C35,'Vehículos y choferes'!$A$2:$A$16,0)),0))/100*N(IFERROR(INDEX('Vehículos y choferes'!$C$2:$C$16,MATCH($C35,'Vehículos y choferes'!$A$2:$A$16,0)),0)))</f>
        <v/>
      </c>
      <c r="M35" s="18">
        <f>IF($C35="","",N($F35)*N(IFERROR(INDEX('Vehículos y choferes'!$E$2:$E$16,MATCH($C35,'Vehículos y choferes'!$A$2:$A$16,0)),0)))</f>
        <v/>
      </c>
      <c r="N35" s="18">
        <f>IF($C35="","",N(IFERROR(INDEX('Vehículos y choferes'!$G$2:$G$16,MATCH($C35,'Vehículos y choferes'!$A$2:$A$16,0)),0)))</f>
        <v/>
      </c>
      <c r="O35" s="18">
        <f>IF(AND($D35="",$E35=""),"",N($G35)*(IF($D35="",0,IFERROR(INDEX('Vehículos y choferes'!$J$2:$J$31,MATCH($D35,'Vehículos y choferes'!$I$2:$I$31,0)),0))+IF($E35="",0,IFERROR(INDEX('Vehículos y choferes'!$J$2:$J$31,MATCH($E35,'Vehículos y choferes'!$I$2:$I$31,0)),0))))</f>
        <v/>
      </c>
      <c r="P35" s="18">
        <f>IF(AND($C35="",$D35=""),"",N($K35)+N($L35)+N($M35)+N($N35)+N($O35))</f>
        <v/>
      </c>
      <c r="Q35" s="18">
        <f>IF(OR($P35="",N($I35)=0),"",$P35/$I35)</f>
        <v/>
      </c>
      <c r="R35" s="18">
        <f>IF(OR($P35="",N($F35)=0),"",$P35/$F35)</f>
        <v/>
      </c>
      <c r="S35" s="21">
        <f>IF(OR($P35="",N($J35)=0),"",$P35/$J35)</f>
        <v/>
      </c>
      <c r="T35" s="22">
        <f>IF($S35="","",IF($S35&lt;=Configuración!$C$3,"En objetivo",IF($S35&lt;=Configuración!$C$4,"Alerta","Crítico")))</f>
        <v/>
      </c>
      <c r="U35" s="18">
        <f>IF(OR($Q35="",N(Configuración!$C$3)=0),"",$Q35/Configuración!$C$3)</f>
        <v/>
      </c>
      <c r="V35" s="22">
        <f>IF(OR($H35="",$I35=""),"",MAX(0,$H35-$I35))</f>
        <v/>
      </c>
      <c r="W35" s="16" t="n"/>
    </row>
    <row r="36">
      <c r="A36" s="19" t="n"/>
      <c r="B36" s="16" t="n"/>
      <c r="C36" s="16" t="n"/>
      <c r="D36" s="16" t="n"/>
      <c r="E36" s="16" t="n"/>
      <c r="F36" s="20" t="n"/>
      <c r="G36" s="20" t="n"/>
      <c r="H36" s="16" t="n"/>
      <c r="I36" s="16" t="n"/>
      <c r="J36" s="17" t="n"/>
      <c r="K36" s="17" t="n"/>
      <c r="L36" s="18">
        <f>IF($C36="","",N($F36)*N(IFERROR(INDEX('Vehículos y choferes'!$B$2:$B$16,MATCH($C36,'Vehículos y choferes'!$A$2:$A$16,0)),0))/100*N(IFERROR(INDEX('Vehículos y choferes'!$C$2:$C$16,MATCH($C36,'Vehículos y choferes'!$A$2:$A$16,0)),0)))</f>
        <v/>
      </c>
      <c r="M36" s="18">
        <f>IF($C36="","",N($F36)*N(IFERROR(INDEX('Vehículos y choferes'!$E$2:$E$16,MATCH($C36,'Vehículos y choferes'!$A$2:$A$16,0)),0)))</f>
        <v/>
      </c>
      <c r="N36" s="18">
        <f>IF($C36="","",N(IFERROR(INDEX('Vehículos y choferes'!$G$2:$G$16,MATCH($C36,'Vehículos y choferes'!$A$2:$A$16,0)),0)))</f>
        <v/>
      </c>
      <c r="O36" s="18">
        <f>IF(AND($D36="",$E36=""),"",N($G36)*(IF($D36="",0,IFERROR(INDEX('Vehículos y choferes'!$J$2:$J$31,MATCH($D36,'Vehículos y choferes'!$I$2:$I$31,0)),0))+IF($E36="",0,IFERROR(INDEX('Vehículos y choferes'!$J$2:$J$31,MATCH($E36,'Vehículos y choferes'!$I$2:$I$31,0)),0))))</f>
        <v/>
      </c>
      <c r="P36" s="18">
        <f>IF(AND($C36="",$D36=""),"",N($K36)+N($L36)+N($M36)+N($N36)+N($O36))</f>
        <v/>
      </c>
      <c r="Q36" s="18">
        <f>IF(OR($P36="",N($I36)=0),"",$P36/$I36)</f>
        <v/>
      </c>
      <c r="R36" s="18">
        <f>IF(OR($P36="",N($F36)=0),"",$P36/$F36)</f>
        <v/>
      </c>
      <c r="S36" s="21">
        <f>IF(OR($P36="",N($J36)=0),"",$P36/$J36)</f>
        <v/>
      </c>
      <c r="T36" s="22">
        <f>IF($S36="","",IF($S36&lt;=Configuración!$C$3,"En objetivo",IF($S36&lt;=Configuración!$C$4,"Alerta","Crítico")))</f>
        <v/>
      </c>
      <c r="U36" s="18">
        <f>IF(OR($Q36="",N(Configuración!$C$3)=0),"",$Q36/Configuración!$C$3)</f>
        <v/>
      </c>
      <c r="V36" s="22">
        <f>IF(OR($H36="",$I36=""),"",MAX(0,$H36-$I36))</f>
        <v/>
      </c>
      <c r="W36" s="16" t="n"/>
    </row>
    <row r="37">
      <c r="A37" s="19" t="n"/>
      <c r="B37" s="16" t="n"/>
      <c r="C37" s="16" t="n"/>
      <c r="D37" s="16" t="n"/>
      <c r="E37" s="16" t="n"/>
      <c r="F37" s="20" t="n"/>
      <c r="G37" s="20" t="n"/>
      <c r="H37" s="16" t="n"/>
      <c r="I37" s="16" t="n"/>
      <c r="J37" s="17" t="n"/>
      <c r="K37" s="17" t="n"/>
      <c r="L37" s="18">
        <f>IF($C37="","",N($F37)*N(IFERROR(INDEX('Vehículos y choferes'!$B$2:$B$16,MATCH($C37,'Vehículos y choferes'!$A$2:$A$16,0)),0))/100*N(IFERROR(INDEX('Vehículos y choferes'!$C$2:$C$16,MATCH($C37,'Vehículos y choferes'!$A$2:$A$16,0)),0)))</f>
        <v/>
      </c>
      <c r="M37" s="18">
        <f>IF($C37="","",N($F37)*N(IFERROR(INDEX('Vehículos y choferes'!$E$2:$E$16,MATCH($C37,'Vehículos y choferes'!$A$2:$A$16,0)),0)))</f>
        <v/>
      </c>
      <c r="N37" s="18">
        <f>IF($C37="","",N(IFERROR(INDEX('Vehículos y choferes'!$G$2:$G$16,MATCH($C37,'Vehículos y choferes'!$A$2:$A$16,0)),0)))</f>
        <v/>
      </c>
      <c r="O37" s="18">
        <f>IF(AND($D37="",$E37=""),"",N($G37)*(IF($D37="",0,IFERROR(INDEX('Vehículos y choferes'!$J$2:$J$31,MATCH($D37,'Vehículos y choferes'!$I$2:$I$31,0)),0))+IF($E37="",0,IFERROR(INDEX('Vehículos y choferes'!$J$2:$J$31,MATCH($E37,'Vehículos y choferes'!$I$2:$I$31,0)),0))))</f>
        <v/>
      </c>
      <c r="P37" s="18">
        <f>IF(AND($C37="",$D37=""),"",N($K37)+N($L37)+N($M37)+N($N37)+N($O37))</f>
        <v/>
      </c>
      <c r="Q37" s="18">
        <f>IF(OR($P37="",N($I37)=0),"",$P37/$I37)</f>
        <v/>
      </c>
      <c r="R37" s="18">
        <f>IF(OR($P37="",N($F37)=0),"",$P37/$F37)</f>
        <v/>
      </c>
      <c r="S37" s="21">
        <f>IF(OR($P37="",N($J37)=0),"",$P37/$J37)</f>
        <v/>
      </c>
      <c r="T37" s="22">
        <f>IF($S37="","",IF($S37&lt;=Configuración!$C$3,"En objetivo",IF($S37&lt;=Configuración!$C$4,"Alerta","Crítico")))</f>
        <v/>
      </c>
      <c r="U37" s="18">
        <f>IF(OR($Q37="",N(Configuración!$C$3)=0),"",$Q37/Configuración!$C$3)</f>
        <v/>
      </c>
      <c r="V37" s="22">
        <f>IF(OR($H37="",$I37=""),"",MAX(0,$H37-$I37))</f>
        <v/>
      </c>
      <c r="W37" s="16" t="n"/>
    </row>
    <row r="38">
      <c r="A38" s="19" t="n"/>
      <c r="B38" s="16" t="n"/>
      <c r="C38" s="16" t="n"/>
      <c r="D38" s="16" t="n"/>
      <c r="E38" s="16" t="n"/>
      <c r="F38" s="20" t="n"/>
      <c r="G38" s="20" t="n"/>
      <c r="H38" s="16" t="n"/>
      <c r="I38" s="16" t="n"/>
      <c r="J38" s="17" t="n"/>
      <c r="K38" s="17" t="n"/>
      <c r="L38" s="18">
        <f>IF($C38="","",N($F38)*N(IFERROR(INDEX('Vehículos y choferes'!$B$2:$B$16,MATCH($C38,'Vehículos y choferes'!$A$2:$A$16,0)),0))/100*N(IFERROR(INDEX('Vehículos y choferes'!$C$2:$C$16,MATCH($C38,'Vehículos y choferes'!$A$2:$A$16,0)),0)))</f>
        <v/>
      </c>
      <c r="M38" s="18">
        <f>IF($C38="","",N($F38)*N(IFERROR(INDEX('Vehículos y choferes'!$E$2:$E$16,MATCH($C38,'Vehículos y choferes'!$A$2:$A$16,0)),0)))</f>
        <v/>
      </c>
      <c r="N38" s="18">
        <f>IF($C38="","",N(IFERROR(INDEX('Vehículos y choferes'!$G$2:$G$16,MATCH($C38,'Vehículos y choferes'!$A$2:$A$16,0)),0)))</f>
        <v/>
      </c>
      <c r="O38" s="18">
        <f>IF(AND($D38="",$E38=""),"",N($G38)*(IF($D38="",0,IFERROR(INDEX('Vehículos y choferes'!$J$2:$J$31,MATCH($D38,'Vehículos y choferes'!$I$2:$I$31,0)),0))+IF($E38="",0,IFERROR(INDEX('Vehículos y choferes'!$J$2:$J$31,MATCH($E38,'Vehículos y choferes'!$I$2:$I$31,0)),0))))</f>
        <v/>
      </c>
      <c r="P38" s="18">
        <f>IF(AND($C38="",$D38=""),"",N($K38)+N($L38)+N($M38)+N($N38)+N($O38))</f>
        <v/>
      </c>
      <c r="Q38" s="18">
        <f>IF(OR($P38="",N($I38)=0),"",$P38/$I38)</f>
        <v/>
      </c>
      <c r="R38" s="18">
        <f>IF(OR($P38="",N($F38)=0),"",$P38/$F38)</f>
        <v/>
      </c>
      <c r="S38" s="21">
        <f>IF(OR($P38="",N($J38)=0),"",$P38/$J38)</f>
        <v/>
      </c>
      <c r="T38" s="22">
        <f>IF($S38="","",IF($S38&lt;=Configuración!$C$3,"En objetivo",IF($S38&lt;=Configuración!$C$4,"Alerta","Crítico")))</f>
        <v/>
      </c>
      <c r="U38" s="18">
        <f>IF(OR($Q38="",N(Configuración!$C$3)=0),"",$Q38/Configuración!$C$3)</f>
        <v/>
      </c>
      <c r="V38" s="22">
        <f>IF(OR($H38="",$I38=""),"",MAX(0,$H38-$I38))</f>
        <v/>
      </c>
      <c r="W38" s="16" t="n"/>
    </row>
    <row r="39">
      <c r="A39" s="19" t="n"/>
      <c r="B39" s="16" t="n"/>
      <c r="C39" s="16" t="n"/>
      <c r="D39" s="16" t="n"/>
      <c r="E39" s="16" t="n"/>
      <c r="F39" s="20" t="n"/>
      <c r="G39" s="20" t="n"/>
      <c r="H39" s="16" t="n"/>
      <c r="I39" s="16" t="n"/>
      <c r="J39" s="17" t="n"/>
      <c r="K39" s="17" t="n"/>
      <c r="L39" s="18">
        <f>IF($C39="","",N($F39)*N(IFERROR(INDEX('Vehículos y choferes'!$B$2:$B$16,MATCH($C39,'Vehículos y choferes'!$A$2:$A$16,0)),0))/100*N(IFERROR(INDEX('Vehículos y choferes'!$C$2:$C$16,MATCH($C39,'Vehículos y choferes'!$A$2:$A$16,0)),0)))</f>
        <v/>
      </c>
      <c r="M39" s="18">
        <f>IF($C39="","",N($F39)*N(IFERROR(INDEX('Vehículos y choferes'!$E$2:$E$16,MATCH($C39,'Vehículos y choferes'!$A$2:$A$16,0)),0)))</f>
        <v/>
      </c>
      <c r="N39" s="18">
        <f>IF($C39="","",N(IFERROR(INDEX('Vehículos y choferes'!$G$2:$G$16,MATCH($C39,'Vehículos y choferes'!$A$2:$A$16,0)),0)))</f>
        <v/>
      </c>
      <c r="O39" s="18">
        <f>IF(AND($D39="",$E39=""),"",N($G39)*(IF($D39="",0,IFERROR(INDEX('Vehículos y choferes'!$J$2:$J$31,MATCH($D39,'Vehículos y choferes'!$I$2:$I$31,0)),0))+IF($E39="",0,IFERROR(INDEX('Vehículos y choferes'!$J$2:$J$31,MATCH($E39,'Vehículos y choferes'!$I$2:$I$31,0)),0))))</f>
        <v/>
      </c>
      <c r="P39" s="18">
        <f>IF(AND($C39="",$D39=""),"",N($K39)+N($L39)+N($M39)+N($N39)+N($O39))</f>
        <v/>
      </c>
      <c r="Q39" s="18">
        <f>IF(OR($P39="",N($I39)=0),"",$P39/$I39)</f>
        <v/>
      </c>
      <c r="R39" s="18">
        <f>IF(OR($P39="",N($F39)=0),"",$P39/$F39)</f>
        <v/>
      </c>
      <c r="S39" s="21">
        <f>IF(OR($P39="",N($J39)=0),"",$P39/$J39)</f>
        <v/>
      </c>
      <c r="T39" s="22">
        <f>IF($S39="","",IF($S39&lt;=Configuración!$C$3,"En objetivo",IF($S39&lt;=Configuración!$C$4,"Alerta","Crítico")))</f>
        <v/>
      </c>
      <c r="U39" s="18">
        <f>IF(OR($Q39="",N(Configuración!$C$3)=0),"",$Q39/Configuración!$C$3)</f>
        <v/>
      </c>
      <c r="V39" s="22">
        <f>IF(OR($H39="",$I39=""),"",MAX(0,$H39-$I39))</f>
        <v/>
      </c>
      <c r="W39" s="16" t="n"/>
    </row>
    <row r="40">
      <c r="A40" s="19" t="n"/>
      <c r="B40" s="16" t="n"/>
      <c r="C40" s="16" t="n"/>
      <c r="D40" s="16" t="n"/>
      <c r="E40" s="16" t="n"/>
      <c r="F40" s="20" t="n"/>
      <c r="G40" s="20" t="n"/>
      <c r="H40" s="16" t="n"/>
      <c r="I40" s="16" t="n"/>
      <c r="J40" s="17" t="n"/>
      <c r="K40" s="17" t="n"/>
      <c r="L40" s="18">
        <f>IF($C40="","",N($F40)*N(IFERROR(INDEX('Vehículos y choferes'!$B$2:$B$16,MATCH($C40,'Vehículos y choferes'!$A$2:$A$16,0)),0))/100*N(IFERROR(INDEX('Vehículos y choferes'!$C$2:$C$16,MATCH($C40,'Vehículos y choferes'!$A$2:$A$16,0)),0)))</f>
        <v/>
      </c>
      <c r="M40" s="18">
        <f>IF($C40="","",N($F40)*N(IFERROR(INDEX('Vehículos y choferes'!$E$2:$E$16,MATCH($C40,'Vehículos y choferes'!$A$2:$A$16,0)),0)))</f>
        <v/>
      </c>
      <c r="N40" s="18">
        <f>IF($C40="","",N(IFERROR(INDEX('Vehículos y choferes'!$G$2:$G$16,MATCH($C40,'Vehículos y choferes'!$A$2:$A$16,0)),0)))</f>
        <v/>
      </c>
      <c r="O40" s="18">
        <f>IF(AND($D40="",$E40=""),"",N($G40)*(IF($D40="",0,IFERROR(INDEX('Vehículos y choferes'!$J$2:$J$31,MATCH($D40,'Vehículos y choferes'!$I$2:$I$31,0)),0))+IF($E40="",0,IFERROR(INDEX('Vehículos y choferes'!$J$2:$J$31,MATCH($E40,'Vehículos y choferes'!$I$2:$I$31,0)),0))))</f>
        <v/>
      </c>
      <c r="P40" s="18">
        <f>IF(AND($C40="",$D40=""),"",N($K40)+N($L40)+N($M40)+N($N40)+N($O40))</f>
        <v/>
      </c>
      <c r="Q40" s="18">
        <f>IF(OR($P40="",N($I40)=0),"",$P40/$I40)</f>
        <v/>
      </c>
      <c r="R40" s="18">
        <f>IF(OR($P40="",N($F40)=0),"",$P40/$F40)</f>
        <v/>
      </c>
      <c r="S40" s="21">
        <f>IF(OR($P40="",N($J40)=0),"",$P40/$J40)</f>
        <v/>
      </c>
      <c r="T40" s="22">
        <f>IF($S40="","",IF($S40&lt;=Configuración!$C$3,"En objetivo",IF($S40&lt;=Configuración!$C$4,"Alerta","Crítico")))</f>
        <v/>
      </c>
      <c r="U40" s="18">
        <f>IF(OR($Q40="",N(Configuración!$C$3)=0),"",$Q40/Configuración!$C$3)</f>
        <v/>
      </c>
      <c r="V40" s="22">
        <f>IF(OR($H40="",$I40=""),"",MAX(0,$H40-$I40))</f>
        <v/>
      </c>
      <c r="W40" s="16" t="n"/>
    </row>
    <row r="41">
      <c r="A41" s="19" t="n"/>
      <c r="B41" s="16" t="n"/>
      <c r="C41" s="16" t="n"/>
      <c r="D41" s="16" t="n"/>
      <c r="E41" s="16" t="n"/>
      <c r="F41" s="20" t="n"/>
      <c r="G41" s="20" t="n"/>
      <c r="H41" s="16" t="n"/>
      <c r="I41" s="16" t="n"/>
      <c r="J41" s="17" t="n"/>
      <c r="K41" s="17" t="n"/>
      <c r="L41" s="18">
        <f>IF($C41="","",N($F41)*N(IFERROR(INDEX('Vehículos y choferes'!$B$2:$B$16,MATCH($C41,'Vehículos y choferes'!$A$2:$A$16,0)),0))/100*N(IFERROR(INDEX('Vehículos y choferes'!$C$2:$C$16,MATCH($C41,'Vehículos y choferes'!$A$2:$A$16,0)),0)))</f>
        <v/>
      </c>
      <c r="M41" s="18">
        <f>IF($C41="","",N($F41)*N(IFERROR(INDEX('Vehículos y choferes'!$E$2:$E$16,MATCH($C41,'Vehículos y choferes'!$A$2:$A$16,0)),0)))</f>
        <v/>
      </c>
      <c r="N41" s="18">
        <f>IF($C41="","",N(IFERROR(INDEX('Vehículos y choferes'!$G$2:$G$16,MATCH($C41,'Vehículos y choferes'!$A$2:$A$16,0)),0)))</f>
        <v/>
      </c>
      <c r="O41" s="18">
        <f>IF(AND($D41="",$E41=""),"",N($G41)*(IF($D41="",0,IFERROR(INDEX('Vehículos y choferes'!$J$2:$J$31,MATCH($D41,'Vehículos y choferes'!$I$2:$I$31,0)),0))+IF($E41="",0,IFERROR(INDEX('Vehículos y choferes'!$J$2:$J$31,MATCH($E41,'Vehículos y choferes'!$I$2:$I$31,0)),0))))</f>
        <v/>
      </c>
      <c r="P41" s="18">
        <f>IF(AND($C41="",$D41=""),"",N($K41)+N($L41)+N($M41)+N($N41)+N($O41))</f>
        <v/>
      </c>
      <c r="Q41" s="18">
        <f>IF(OR($P41="",N($I41)=0),"",$P41/$I41)</f>
        <v/>
      </c>
      <c r="R41" s="18">
        <f>IF(OR($P41="",N($F41)=0),"",$P41/$F41)</f>
        <v/>
      </c>
      <c r="S41" s="21">
        <f>IF(OR($P41="",N($J41)=0),"",$P41/$J41)</f>
        <v/>
      </c>
      <c r="T41" s="22">
        <f>IF($S41="","",IF($S41&lt;=Configuración!$C$3,"En objetivo",IF($S41&lt;=Configuración!$C$4,"Alerta","Crítico")))</f>
        <v/>
      </c>
      <c r="U41" s="18">
        <f>IF(OR($Q41="",N(Configuración!$C$3)=0),"",$Q41/Configuración!$C$3)</f>
        <v/>
      </c>
      <c r="V41" s="22">
        <f>IF(OR($H41="",$I41=""),"",MAX(0,$H41-$I41))</f>
        <v/>
      </c>
      <c r="W41" s="16" t="n"/>
    </row>
    <row r="42">
      <c r="A42" s="19" t="n"/>
      <c r="B42" s="16" t="n"/>
      <c r="C42" s="16" t="n"/>
      <c r="D42" s="16" t="n"/>
      <c r="E42" s="16" t="n"/>
      <c r="F42" s="20" t="n"/>
      <c r="G42" s="20" t="n"/>
      <c r="H42" s="16" t="n"/>
      <c r="I42" s="16" t="n"/>
      <c r="J42" s="17" t="n"/>
      <c r="K42" s="17" t="n"/>
      <c r="L42" s="18">
        <f>IF($C42="","",N($F42)*N(IFERROR(INDEX('Vehículos y choferes'!$B$2:$B$16,MATCH($C42,'Vehículos y choferes'!$A$2:$A$16,0)),0))/100*N(IFERROR(INDEX('Vehículos y choferes'!$C$2:$C$16,MATCH($C42,'Vehículos y choferes'!$A$2:$A$16,0)),0)))</f>
        <v/>
      </c>
      <c r="M42" s="18">
        <f>IF($C42="","",N($F42)*N(IFERROR(INDEX('Vehículos y choferes'!$E$2:$E$16,MATCH($C42,'Vehículos y choferes'!$A$2:$A$16,0)),0)))</f>
        <v/>
      </c>
      <c r="N42" s="18">
        <f>IF($C42="","",N(IFERROR(INDEX('Vehículos y choferes'!$G$2:$G$16,MATCH($C42,'Vehículos y choferes'!$A$2:$A$16,0)),0)))</f>
        <v/>
      </c>
      <c r="O42" s="18">
        <f>IF(AND($D42="",$E42=""),"",N($G42)*(IF($D42="",0,IFERROR(INDEX('Vehículos y choferes'!$J$2:$J$31,MATCH($D42,'Vehículos y choferes'!$I$2:$I$31,0)),0))+IF($E42="",0,IFERROR(INDEX('Vehículos y choferes'!$J$2:$J$31,MATCH($E42,'Vehículos y choferes'!$I$2:$I$31,0)),0))))</f>
        <v/>
      </c>
      <c r="P42" s="18">
        <f>IF(AND($C42="",$D42=""),"",N($K42)+N($L42)+N($M42)+N($N42)+N($O42))</f>
        <v/>
      </c>
      <c r="Q42" s="18">
        <f>IF(OR($P42="",N($I42)=0),"",$P42/$I42)</f>
        <v/>
      </c>
      <c r="R42" s="18">
        <f>IF(OR($P42="",N($F42)=0),"",$P42/$F42)</f>
        <v/>
      </c>
      <c r="S42" s="21">
        <f>IF(OR($P42="",N($J42)=0),"",$P42/$J42)</f>
        <v/>
      </c>
      <c r="T42" s="22">
        <f>IF($S42="","",IF($S42&lt;=Configuración!$C$3,"En objetivo",IF($S42&lt;=Configuración!$C$4,"Alerta","Crítico")))</f>
        <v/>
      </c>
      <c r="U42" s="18">
        <f>IF(OR($Q42="",N(Configuración!$C$3)=0),"",$Q42/Configuración!$C$3)</f>
        <v/>
      </c>
      <c r="V42" s="22">
        <f>IF(OR($H42="",$I42=""),"",MAX(0,$H42-$I42))</f>
        <v/>
      </c>
      <c r="W42" s="16" t="n"/>
    </row>
    <row r="43">
      <c r="A43" s="19" t="n"/>
      <c r="B43" s="16" t="n"/>
      <c r="C43" s="16" t="n"/>
      <c r="D43" s="16" t="n"/>
      <c r="E43" s="16" t="n"/>
      <c r="F43" s="20" t="n"/>
      <c r="G43" s="20" t="n"/>
      <c r="H43" s="16" t="n"/>
      <c r="I43" s="16" t="n"/>
      <c r="J43" s="17" t="n"/>
      <c r="K43" s="17" t="n"/>
      <c r="L43" s="18">
        <f>IF($C43="","",N($F43)*N(IFERROR(INDEX('Vehículos y choferes'!$B$2:$B$16,MATCH($C43,'Vehículos y choferes'!$A$2:$A$16,0)),0))/100*N(IFERROR(INDEX('Vehículos y choferes'!$C$2:$C$16,MATCH($C43,'Vehículos y choferes'!$A$2:$A$16,0)),0)))</f>
        <v/>
      </c>
      <c r="M43" s="18">
        <f>IF($C43="","",N($F43)*N(IFERROR(INDEX('Vehículos y choferes'!$E$2:$E$16,MATCH($C43,'Vehículos y choferes'!$A$2:$A$16,0)),0)))</f>
        <v/>
      </c>
      <c r="N43" s="18">
        <f>IF($C43="","",N(IFERROR(INDEX('Vehículos y choferes'!$G$2:$G$16,MATCH($C43,'Vehículos y choferes'!$A$2:$A$16,0)),0)))</f>
        <v/>
      </c>
      <c r="O43" s="18">
        <f>IF(AND($D43="",$E43=""),"",N($G43)*(IF($D43="",0,IFERROR(INDEX('Vehículos y choferes'!$J$2:$J$31,MATCH($D43,'Vehículos y choferes'!$I$2:$I$31,0)),0))+IF($E43="",0,IFERROR(INDEX('Vehículos y choferes'!$J$2:$J$31,MATCH($E43,'Vehículos y choferes'!$I$2:$I$31,0)),0))))</f>
        <v/>
      </c>
      <c r="P43" s="18">
        <f>IF(AND($C43="",$D43=""),"",N($K43)+N($L43)+N($M43)+N($N43)+N($O43))</f>
        <v/>
      </c>
      <c r="Q43" s="18">
        <f>IF(OR($P43="",N($I43)=0),"",$P43/$I43)</f>
        <v/>
      </c>
      <c r="R43" s="18">
        <f>IF(OR($P43="",N($F43)=0),"",$P43/$F43)</f>
        <v/>
      </c>
      <c r="S43" s="21">
        <f>IF(OR($P43="",N($J43)=0),"",$P43/$J43)</f>
        <v/>
      </c>
      <c r="T43" s="22">
        <f>IF($S43="","",IF($S43&lt;=Configuración!$C$3,"En objetivo",IF($S43&lt;=Configuración!$C$4,"Alerta","Crítico")))</f>
        <v/>
      </c>
      <c r="U43" s="18">
        <f>IF(OR($Q43="",N(Configuración!$C$3)=0),"",$Q43/Configuración!$C$3)</f>
        <v/>
      </c>
      <c r="V43" s="22">
        <f>IF(OR($H43="",$I43=""),"",MAX(0,$H43-$I43))</f>
        <v/>
      </c>
      <c r="W43" s="16" t="n"/>
    </row>
    <row r="44">
      <c r="A44" s="19" t="n"/>
      <c r="B44" s="16" t="n"/>
      <c r="C44" s="16" t="n"/>
      <c r="D44" s="16" t="n"/>
      <c r="E44" s="16" t="n"/>
      <c r="F44" s="20" t="n"/>
      <c r="G44" s="20" t="n"/>
      <c r="H44" s="16" t="n"/>
      <c r="I44" s="16" t="n"/>
      <c r="J44" s="17" t="n"/>
      <c r="K44" s="17" t="n"/>
      <c r="L44" s="18">
        <f>IF($C44="","",N($F44)*N(IFERROR(INDEX('Vehículos y choferes'!$B$2:$B$16,MATCH($C44,'Vehículos y choferes'!$A$2:$A$16,0)),0))/100*N(IFERROR(INDEX('Vehículos y choferes'!$C$2:$C$16,MATCH($C44,'Vehículos y choferes'!$A$2:$A$16,0)),0)))</f>
        <v/>
      </c>
      <c r="M44" s="18">
        <f>IF($C44="","",N($F44)*N(IFERROR(INDEX('Vehículos y choferes'!$E$2:$E$16,MATCH($C44,'Vehículos y choferes'!$A$2:$A$16,0)),0)))</f>
        <v/>
      </c>
      <c r="N44" s="18">
        <f>IF($C44="","",N(IFERROR(INDEX('Vehículos y choferes'!$G$2:$G$16,MATCH($C44,'Vehículos y choferes'!$A$2:$A$16,0)),0)))</f>
        <v/>
      </c>
      <c r="O44" s="18">
        <f>IF(AND($D44="",$E44=""),"",N($G44)*(IF($D44="",0,IFERROR(INDEX('Vehículos y choferes'!$J$2:$J$31,MATCH($D44,'Vehículos y choferes'!$I$2:$I$31,0)),0))+IF($E44="",0,IFERROR(INDEX('Vehículos y choferes'!$J$2:$J$31,MATCH($E44,'Vehículos y choferes'!$I$2:$I$31,0)),0))))</f>
        <v/>
      </c>
      <c r="P44" s="18">
        <f>IF(AND($C44="",$D44=""),"",N($K44)+N($L44)+N($M44)+N($N44)+N($O44))</f>
        <v/>
      </c>
      <c r="Q44" s="18">
        <f>IF(OR($P44="",N($I44)=0),"",$P44/$I44)</f>
        <v/>
      </c>
      <c r="R44" s="18">
        <f>IF(OR($P44="",N($F44)=0),"",$P44/$F44)</f>
        <v/>
      </c>
      <c r="S44" s="21">
        <f>IF(OR($P44="",N($J44)=0),"",$P44/$J44)</f>
        <v/>
      </c>
      <c r="T44" s="22">
        <f>IF($S44="","",IF($S44&lt;=Configuración!$C$3,"En objetivo",IF($S44&lt;=Configuración!$C$4,"Alerta","Crítico")))</f>
        <v/>
      </c>
      <c r="U44" s="18">
        <f>IF(OR($Q44="",N(Configuración!$C$3)=0),"",$Q44/Configuración!$C$3)</f>
        <v/>
      </c>
      <c r="V44" s="22">
        <f>IF(OR($H44="",$I44=""),"",MAX(0,$H44-$I44))</f>
        <v/>
      </c>
      <c r="W44" s="16" t="n"/>
    </row>
    <row r="45">
      <c r="A45" s="19" t="n"/>
      <c r="B45" s="16" t="n"/>
      <c r="C45" s="16" t="n"/>
      <c r="D45" s="16" t="n"/>
      <c r="E45" s="16" t="n"/>
      <c r="F45" s="20" t="n"/>
      <c r="G45" s="20" t="n"/>
      <c r="H45" s="16" t="n"/>
      <c r="I45" s="16" t="n"/>
      <c r="J45" s="17" t="n"/>
      <c r="K45" s="17" t="n"/>
      <c r="L45" s="18">
        <f>IF($C45="","",N($F45)*N(IFERROR(INDEX('Vehículos y choferes'!$B$2:$B$16,MATCH($C45,'Vehículos y choferes'!$A$2:$A$16,0)),0))/100*N(IFERROR(INDEX('Vehículos y choferes'!$C$2:$C$16,MATCH($C45,'Vehículos y choferes'!$A$2:$A$16,0)),0)))</f>
        <v/>
      </c>
      <c r="M45" s="18">
        <f>IF($C45="","",N($F45)*N(IFERROR(INDEX('Vehículos y choferes'!$E$2:$E$16,MATCH($C45,'Vehículos y choferes'!$A$2:$A$16,0)),0)))</f>
        <v/>
      </c>
      <c r="N45" s="18">
        <f>IF($C45="","",N(IFERROR(INDEX('Vehículos y choferes'!$G$2:$G$16,MATCH($C45,'Vehículos y choferes'!$A$2:$A$16,0)),0)))</f>
        <v/>
      </c>
      <c r="O45" s="18">
        <f>IF(AND($D45="",$E45=""),"",N($G45)*(IF($D45="",0,IFERROR(INDEX('Vehículos y choferes'!$J$2:$J$31,MATCH($D45,'Vehículos y choferes'!$I$2:$I$31,0)),0))+IF($E45="",0,IFERROR(INDEX('Vehículos y choferes'!$J$2:$J$31,MATCH($E45,'Vehículos y choferes'!$I$2:$I$31,0)),0))))</f>
        <v/>
      </c>
      <c r="P45" s="18">
        <f>IF(AND($C45="",$D45=""),"",N($K45)+N($L45)+N($M45)+N($N45)+N($O45))</f>
        <v/>
      </c>
      <c r="Q45" s="18">
        <f>IF(OR($P45="",N($I45)=0),"",$P45/$I45)</f>
        <v/>
      </c>
      <c r="R45" s="18">
        <f>IF(OR($P45="",N($F45)=0),"",$P45/$F45)</f>
        <v/>
      </c>
      <c r="S45" s="21">
        <f>IF(OR($P45="",N($J45)=0),"",$P45/$J45)</f>
        <v/>
      </c>
      <c r="T45" s="22">
        <f>IF($S45="","",IF($S45&lt;=Configuración!$C$3,"En objetivo",IF($S45&lt;=Configuración!$C$4,"Alerta","Crítico")))</f>
        <v/>
      </c>
      <c r="U45" s="18">
        <f>IF(OR($Q45="",N(Configuración!$C$3)=0),"",$Q45/Configuración!$C$3)</f>
        <v/>
      </c>
      <c r="V45" s="22">
        <f>IF(OR($H45="",$I45=""),"",MAX(0,$H45-$I45))</f>
        <v/>
      </c>
      <c r="W45" s="16" t="n"/>
    </row>
    <row r="46">
      <c r="A46" s="19" t="n"/>
      <c r="B46" s="16" t="n"/>
      <c r="C46" s="16" t="n"/>
      <c r="D46" s="16" t="n"/>
      <c r="E46" s="16" t="n"/>
      <c r="F46" s="20" t="n"/>
      <c r="G46" s="20" t="n"/>
      <c r="H46" s="16" t="n"/>
      <c r="I46" s="16" t="n"/>
      <c r="J46" s="17" t="n"/>
      <c r="K46" s="17" t="n"/>
      <c r="L46" s="18">
        <f>IF($C46="","",N($F46)*N(IFERROR(INDEX('Vehículos y choferes'!$B$2:$B$16,MATCH($C46,'Vehículos y choferes'!$A$2:$A$16,0)),0))/100*N(IFERROR(INDEX('Vehículos y choferes'!$C$2:$C$16,MATCH($C46,'Vehículos y choferes'!$A$2:$A$16,0)),0)))</f>
        <v/>
      </c>
      <c r="M46" s="18">
        <f>IF($C46="","",N($F46)*N(IFERROR(INDEX('Vehículos y choferes'!$E$2:$E$16,MATCH($C46,'Vehículos y choferes'!$A$2:$A$16,0)),0)))</f>
        <v/>
      </c>
      <c r="N46" s="18">
        <f>IF($C46="","",N(IFERROR(INDEX('Vehículos y choferes'!$G$2:$G$16,MATCH($C46,'Vehículos y choferes'!$A$2:$A$16,0)),0)))</f>
        <v/>
      </c>
      <c r="O46" s="18">
        <f>IF(AND($D46="",$E46=""),"",N($G46)*(IF($D46="",0,IFERROR(INDEX('Vehículos y choferes'!$J$2:$J$31,MATCH($D46,'Vehículos y choferes'!$I$2:$I$31,0)),0))+IF($E46="",0,IFERROR(INDEX('Vehículos y choferes'!$J$2:$J$31,MATCH($E46,'Vehículos y choferes'!$I$2:$I$31,0)),0))))</f>
        <v/>
      </c>
      <c r="P46" s="18">
        <f>IF(AND($C46="",$D46=""),"",N($K46)+N($L46)+N($M46)+N($N46)+N($O46))</f>
        <v/>
      </c>
      <c r="Q46" s="18">
        <f>IF(OR($P46="",N($I46)=0),"",$P46/$I46)</f>
        <v/>
      </c>
      <c r="R46" s="18">
        <f>IF(OR($P46="",N($F46)=0),"",$P46/$F46)</f>
        <v/>
      </c>
      <c r="S46" s="21">
        <f>IF(OR($P46="",N($J46)=0),"",$P46/$J46)</f>
        <v/>
      </c>
      <c r="T46" s="22">
        <f>IF($S46="","",IF($S46&lt;=Configuración!$C$3,"En objetivo",IF($S46&lt;=Configuración!$C$4,"Alerta","Crítico")))</f>
        <v/>
      </c>
      <c r="U46" s="18">
        <f>IF(OR($Q46="",N(Configuración!$C$3)=0),"",$Q46/Configuración!$C$3)</f>
        <v/>
      </c>
      <c r="V46" s="22">
        <f>IF(OR($H46="",$I46=""),"",MAX(0,$H46-$I46))</f>
        <v/>
      </c>
      <c r="W46" s="16" t="n"/>
    </row>
    <row r="47">
      <c r="A47" s="19" t="n"/>
      <c r="B47" s="16" t="n"/>
      <c r="C47" s="16" t="n"/>
      <c r="D47" s="16" t="n"/>
      <c r="E47" s="16" t="n"/>
      <c r="F47" s="20" t="n"/>
      <c r="G47" s="20" t="n"/>
      <c r="H47" s="16" t="n"/>
      <c r="I47" s="16" t="n"/>
      <c r="J47" s="17" t="n"/>
      <c r="K47" s="17" t="n"/>
      <c r="L47" s="18">
        <f>IF($C47="","",N($F47)*N(IFERROR(INDEX('Vehículos y choferes'!$B$2:$B$16,MATCH($C47,'Vehículos y choferes'!$A$2:$A$16,0)),0))/100*N(IFERROR(INDEX('Vehículos y choferes'!$C$2:$C$16,MATCH($C47,'Vehículos y choferes'!$A$2:$A$16,0)),0)))</f>
        <v/>
      </c>
      <c r="M47" s="18">
        <f>IF($C47="","",N($F47)*N(IFERROR(INDEX('Vehículos y choferes'!$E$2:$E$16,MATCH($C47,'Vehículos y choferes'!$A$2:$A$16,0)),0)))</f>
        <v/>
      </c>
      <c r="N47" s="18">
        <f>IF($C47="","",N(IFERROR(INDEX('Vehículos y choferes'!$G$2:$G$16,MATCH($C47,'Vehículos y choferes'!$A$2:$A$16,0)),0)))</f>
        <v/>
      </c>
      <c r="O47" s="18">
        <f>IF(AND($D47="",$E47=""),"",N($G47)*(IF($D47="",0,IFERROR(INDEX('Vehículos y choferes'!$J$2:$J$31,MATCH($D47,'Vehículos y choferes'!$I$2:$I$31,0)),0))+IF($E47="",0,IFERROR(INDEX('Vehículos y choferes'!$J$2:$J$31,MATCH($E47,'Vehículos y choferes'!$I$2:$I$31,0)),0))))</f>
        <v/>
      </c>
      <c r="P47" s="18">
        <f>IF(AND($C47="",$D47=""),"",N($K47)+N($L47)+N($M47)+N($N47)+N($O47))</f>
        <v/>
      </c>
      <c r="Q47" s="18">
        <f>IF(OR($P47="",N($I47)=0),"",$P47/$I47)</f>
        <v/>
      </c>
      <c r="R47" s="18">
        <f>IF(OR($P47="",N($F47)=0),"",$P47/$F47)</f>
        <v/>
      </c>
      <c r="S47" s="21">
        <f>IF(OR($P47="",N($J47)=0),"",$P47/$J47)</f>
        <v/>
      </c>
      <c r="T47" s="22">
        <f>IF($S47="","",IF($S47&lt;=Configuración!$C$3,"En objetivo",IF($S47&lt;=Configuración!$C$4,"Alerta","Crítico")))</f>
        <v/>
      </c>
      <c r="U47" s="18">
        <f>IF(OR($Q47="",N(Configuración!$C$3)=0),"",$Q47/Configuración!$C$3)</f>
        <v/>
      </c>
      <c r="V47" s="22">
        <f>IF(OR($H47="",$I47=""),"",MAX(0,$H47-$I47))</f>
        <v/>
      </c>
      <c r="W47" s="16" t="n"/>
    </row>
    <row r="48">
      <c r="A48" s="19" t="n"/>
      <c r="B48" s="16" t="n"/>
      <c r="C48" s="16" t="n"/>
      <c r="D48" s="16" t="n"/>
      <c r="E48" s="16" t="n"/>
      <c r="F48" s="20" t="n"/>
      <c r="G48" s="20" t="n"/>
      <c r="H48" s="16" t="n"/>
      <c r="I48" s="16" t="n"/>
      <c r="J48" s="17" t="n"/>
      <c r="K48" s="17" t="n"/>
      <c r="L48" s="18">
        <f>IF($C48="","",N($F48)*N(IFERROR(INDEX('Vehículos y choferes'!$B$2:$B$16,MATCH($C48,'Vehículos y choferes'!$A$2:$A$16,0)),0))/100*N(IFERROR(INDEX('Vehículos y choferes'!$C$2:$C$16,MATCH($C48,'Vehículos y choferes'!$A$2:$A$16,0)),0)))</f>
        <v/>
      </c>
      <c r="M48" s="18">
        <f>IF($C48="","",N($F48)*N(IFERROR(INDEX('Vehículos y choferes'!$E$2:$E$16,MATCH($C48,'Vehículos y choferes'!$A$2:$A$16,0)),0)))</f>
        <v/>
      </c>
      <c r="N48" s="18">
        <f>IF($C48="","",N(IFERROR(INDEX('Vehículos y choferes'!$G$2:$G$16,MATCH($C48,'Vehículos y choferes'!$A$2:$A$16,0)),0)))</f>
        <v/>
      </c>
      <c r="O48" s="18">
        <f>IF(AND($D48="",$E48=""),"",N($G48)*(IF($D48="",0,IFERROR(INDEX('Vehículos y choferes'!$J$2:$J$31,MATCH($D48,'Vehículos y choferes'!$I$2:$I$31,0)),0))+IF($E48="",0,IFERROR(INDEX('Vehículos y choferes'!$J$2:$J$31,MATCH($E48,'Vehículos y choferes'!$I$2:$I$31,0)),0))))</f>
        <v/>
      </c>
      <c r="P48" s="18">
        <f>IF(AND($C48="",$D48=""),"",N($K48)+N($L48)+N($M48)+N($N48)+N($O48))</f>
        <v/>
      </c>
      <c r="Q48" s="18">
        <f>IF(OR($P48="",N($I48)=0),"",$P48/$I48)</f>
        <v/>
      </c>
      <c r="R48" s="18">
        <f>IF(OR($P48="",N($F48)=0),"",$P48/$F48)</f>
        <v/>
      </c>
      <c r="S48" s="21">
        <f>IF(OR($P48="",N($J48)=0),"",$P48/$J48)</f>
        <v/>
      </c>
      <c r="T48" s="22">
        <f>IF($S48="","",IF($S48&lt;=Configuración!$C$3,"En objetivo",IF($S48&lt;=Configuración!$C$4,"Alerta","Crítico")))</f>
        <v/>
      </c>
      <c r="U48" s="18">
        <f>IF(OR($Q48="",N(Configuración!$C$3)=0),"",$Q48/Configuración!$C$3)</f>
        <v/>
      </c>
      <c r="V48" s="22">
        <f>IF(OR($H48="",$I48=""),"",MAX(0,$H48-$I48))</f>
        <v/>
      </c>
      <c r="W48" s="16" t="n"/>
    </row>
    <row r="49">
      <c r="A49" s="19" t="n"/>
      <c r="B49" s="16" t="n"/>
      <c r="C49" s="16" t="n"/>
      <c r="D49" s="16" t="n"/>
      <c r="E49" s="16" t="n"/>
      <c r="F49" s="20" t="n"/>
      <c r="G49" s="20" t="n"/>
      <c r="H49" s="16" t="n"/>
      <c r="I49" s="16" t="n"/>
      <c r="J49" s="17" t="n"/>
      <c r="K49" s="17" t="n"/>
      <c r="L49" s="18">
        <f>IF($C49="","",N($F49)*N(IFERROR(INDEX('Vehículos y choferes'!$B$2:$B$16,MATCH($C49,'Vehículos y choferes'!$A$2:$A$16,0)),0))/100*N(IFERROR(INDEX('Vehículos y choferes'!$C$2:$C$16,MATCH($C49,'Vehículos y choferes'!$A$2:$A$16,0)),0)))</f>
        <v/>
      </c>
      <c r="M49" s="18">
        <f>IF($C49="","",N($F49)*N(IFERROR(INDEX('Vehículos y choferes'!$E$2:$E$16,MATCH($C49,'Vehículos y choferes'!$A$2:$A$16,0)),0)))</f>
        <v/>
      </c>
      <c r="N49" s="18">
        <f>IF($C49="","",N(IFERROR(INDEX('Vehículos y choferes'!$G$2:$G$16,MATCH($C49,'Vehículos y choferes'!$A$2:$A$16,0)),0)))</f>
        <v/>
      </c>
      <c r="O49" s="18">
        <f>IF(AND($D49="",$E49=""),"",N($G49)*(IF($D49="",0,IFERROR(INDEX('Vehículos y choferes'!$J$2:$J$31,MATCH($D49,'Vehículos y choferes'!$I$2:$I$31,0)),0))+IF($E49="",0,IFERROR(INDEX('Vehículos y choferes'!$J$2:$J$31,MATCH($E49,'Vehículos y choferes'!$I$2:$I$31,0)),0))))</f>
        <v/>
      </c>
      <c r="P49" s="18">
        <f>IF(AND($C49="",$D49=""),"",N($K49)+N($L49)+N($M49)+N($N49)+N($O49))</f>
        <v/>
      </c>
      <c r="Q49" s="18">
        <f>IF(OR($P49="",N($I49)=0),"",$P49/$I49)</f>
        <v/>
      </c>
      <c r="R49" s="18">
        <f>IF(OR($P49="",N($F49)=0),"",$P49/$F49)</f>
        <v/>
      </c>
      <c r="S49" s="21">
        <f>IF(OR($P49="",N($J49)=0),"",$P49/$J49)</f>
        <v/>
      </c>
      <c r="T49" s="22">
        <f>IF($S49="","",IF($S49&lt;=Configuración!$C$3,"En objetivo",IF($S49&lt;=Configuración!$C$4,"Alerta","Crítico")))</f>
        <v/>
      </c>
      <c r="U49" s="18">
        <f>IF(OR($Q49="",N(Configuración!$C$3)=0),"",$Q49/Configuración!$C$3)</f>
        <v/>
      </c>
      <c r="V49" s="22">
        <f>IF(OR($H49="",$I49=""),"",MAX(0,$H49-$I49))</f>
        <v/>
      </c>
      <c r="W49" s="16" t="n"/>
    </row>
    <row r="50">
      <c r="A50" s="19" t="n"/>
      <c r="B50" s="16" t="n"/>
      <c r="C50" s="16" t="n"/>
      <c r="D50" s="16" t="n"/>
      <c r="E50" s="16" t="n"/>
      <c r="F50" s="20" t="n"/>
      <c r="G50" s="20" t="n"/>
      <c r="H50" s="16" t="n"/>
      <c r="I50" s="16" t="n"/>
      <c r="J50" s="17" t="n"/>
      <c r="K50" s="17" t="n"/>
      <c r="L50" s="18">
        <f>IF($C50="","",N($F50)*N(IFERROR(INDEX('Vehículos y choferes'!$B$2:$B$16,MATCH($C50,'Vehículos y choferes'!$A$2:$A$16,0)),0))/100*N(IFERROR(INDEX('Vehículos y choferes'!$C$2:$C$16,MATCH($C50,'Vehículos y choferes'!$A$2:$A$16,0)),0)))</f>
        <v/>
      </c>
      <c r="M50" s="18">
        <f>IF($C50="","",N($F50)*N(IFERROR(INDEX('Vehículos y choferes'!$E$2:$E$16,MATCH($C50,'Vehículos y choferes'!$A$2:$A$16,0)),0)))</f>
        <v/>
      </c>
      <c r="N50" s="18">
        <f>IF($C50="","",N(IFERROR(INDEX('Vehículos y choferes'!$G$2:$G$16,MATCH($C50,'Vehículos y choferes'!$A$2:$A$16,0)),0)))</f>
        <v/>
      </c>
      <c r="O50" s="18">
        <f>IF(AND($D50="",$E50=""),"",N($G50)*(IF($D50="",0,IFERROR(INDEX('Vehículos y choferes'!$J$2:$J$31,MATCH($D50,'Vehículos y choferes'!$I$2:$I$31,0)),0))+IF($E50="",0,IFERROR(INDEX('Vehículos y choferes'!$J$2:$J$31,MATCH($E50,'Vehículos y choferes'!$I$2:$I$31,0)),0))))</f>
        <v/>
      </c>
      <c r="P50" s="18">
        <f>IF(AND($C50="",$D50=""),"",N($K50)+N($L50)+N($M50)+N($N50)+N($O50))</f>
        <v/>
      </c>
      <c r="Q50" s="18">
        <f>IF(OR($P50="",N($I50)=0),"",$P50/$I50)</f>
        <v/>
      </c>
      <c r="R50" s="18">
        <f>IF(OR($P50="",N($F50)=0),"",$P50/$F50)</f>
        <v/>
      </c>
      <c r="S50" s="21">
        <f>IF(OR($P50="",N($J50)=0),"",$P50/$J50)</f>
        <v/>
      </c>
      <c r="T50" s="22">
        <f>IF($S50="","",IF($S50&lt;=Configuración!$C$3,"En objetivo",IF($S50&lt;=Configuración!$C$4,"Alerta","Crítico")))</f>
        <v/>
      </c>
      <c r="U50" s="18">
        <f>IF(OR($Q50="",N(Configuración!$C$3)=0),"",$Q50/Configuración!$C$3)</f>
        <v/>
      </c>
      <c r="V50" s="22">
        <f>IF(OR($H50="",$I50=""),"",MAX(0,$H50-$I50))</f>
        <v/>
      </c>
      <c r="W50" s="16" t="n"/>
    </row>
    <row r="51">
      <c r="A51" s="19" t="n"/>
      <c r="B51" s="16" t="n"/>
      <c r="C51" s="16" t="n"/>
      <c r="D51" s="16" t="n"/>
      <c r="E51" s="16" t="n"/>
      <c r="F51" s="20" t="n"/>
      <c r="G51" s="20" t="n"/>
      <c r="H51" s="16" t="n"/>
      <c r="I51" s="16" t="n"/>
      <c r="J51" s="17" t="n"/>
      <c r="K51" s="17" t="n"/>
      <c r="L51" s="18">
        <f>IF($C51="","",N($F51)*N(IFERROR(INDEX('Vehículos y choferes'!$B$2:$B$16,MATCH($C51,'Vehículos y choferes'!$A$2:$A$16,0)),0))/100*N(IFERROR(INDEX('Vehículos y choferes'!$C$2:$C$16,MATCH($C51,'Vehículos y choferes'!$A$2:$A$16,0)),0)))</f>
        <v/>
      </c>
      <c r="M51" s="18">
        <f>IF($C51="","",N($F51)*N(IFERROR(INDEX('Vehículos y choferes'!$E$2:$E$16,MATCH($C51,'Vehículos y choferes'!$A$2:$A$16,0)),0)))</f>
        <v/>
      </c>
      <c r="N51" s="18">
        <f>IF($C51="","",N(IFERROR(INDEX('Vehículos y choferes'!$G$2:$G$16,MATCH($C51,'Vehículos y choferes'!$A$2:$A$16,0)),0)))</f>
        <v/>
      </c>
      <c r="O51" s="18">
        <f>IF(AND($D51="",$E51=""),"",N($G51)*(IF($D51="",0,IFERROR(INDEX('Vehículos y choferes'!$J$2:$J$31,MATCH($D51,'Vehículos y choferes'!$I$2:$I$31,0)),0))+IF($E51="",0,IFERROR(INDEX('Vehículos y choferes'!$J$2:$J$31,MATCH($E51,'Vehículos y choferes'!$I$2:$I$31,0)),0))))</f>
        <v/>
      </c>
      <c r="P51" s="18">
        <f>IF(AND($C51="",$D51=""),"",N($K51)+N($L51)+N($M51)+N($N51)+N($O51))</f>
        <v/>
      </c>
      <c r="Q51" s="18">
        <f>IF(OR($P51="",N($I51)=0),"",$P51/$I51)</f>
        <v/>
      </c>
      <c r="R51" s="18">
        <f>IF(OR($P51="",N($F51)=0),"",$P51/$F51)</f>
        <v/>
      </c>
      <c r="S51" s="21">
        <f>IF(OR($P51="",N($J51)=0),"",$P51/$J51)</f>
        <v/>
      </c>
      <c r="T51" s="22">
        <f>IF($S51="","",IF($S51&lt;=Configuración!$C$3,"En objetivo",IF($S51&lt;=Configuración!$C$4,"Alerta","Crítico")))</f>
        <v/>
      </c>
      <c r="U51" s="18">
        <f>IF(OR($Q51="",N(Configuración!$C$3)=0),"",$Q51/Configuración!$C$3)</f>
        <v/>
      </c>
      <c r="V51" s="22">
        <f>IF(OR($H51="",$I51=""),"",MAX(0,$H51-$I51))</f>
        <v/>
      </c>
      <c r="W51" s="16" t="n"/>
    </row>
    <row r="52">
      <c r="A52" s="19" t="n"/>
      <c r="B52" s="16" t="n"/>
      <c r="C52" s="16" t="n"/>
      <c r="D52" s="16" t="n"/>
      <c r="E52" s="16" t="n"/>
      <c r="F52" s="20" t="n"/>
      <c r="G52" s="20" t="n"/>
      <c r="H52" s="16" t="n"/>
      <c r="I52" s="16" t="n"/>
      <c r="J52" s="17" t="n"/>
      <c r="K52" s="17" t="n"/>
      <c r="L52" s="18">
        <f>IF($C52="","",N($F52)*N(IFERROR(INDEX('Vehículos y choferes'!$B$2:$B$16,MATCH($C52,'Vehículos y choferes'!$A$2:$A$16,0)),0))/100*N(IFERROR(INDEX('Vehículos y choferes'!$C$2:$C$16,MATCH($C52,'Vehículos y choferes'!$A$2:$A$16,0)),0)))</f>
        <v/>
      </c>
      <c r="M52" s="18">
        <f>IF($C52="","",N($F52)*N(IFERROR(INDEX('Vehículos y choferes'!$E$2:$E$16,MATCH($C52,'Vehículos y choferes'!$A$2:$A$16,0)),0)))</f>
        <v/>
      </c>
      <c r="N52" s="18">
        <f>IF($C52="","",N(IFERROR(INDEX('Vehículos y choferes'!$G$2:$G$16,MATCH($C52,'Vehículos y choferes'!$A$2:$A$16,0)),0)))</f>
        <v/>
      </c>
      <c r="O52" s="18">
        <f>IF(AND($D52="",$E52=""),"",N($G52)*(IF($D52="",0,IFERROR(INDEX('Vehículos y choferes'!$J$2:$J$31,MATCH($D52,'Vehículos y choferes'!$I$2:$I$31,0)),0))+IF($E52="",0,IFERROR(INDEX('Vehículos y choferes'!$J$2:$J$31,MATCH($E52,'Vehículos y choferes'!$I$2:$I$31,0)),0))))</f>
        <v/>
      </c>
      <c r="P52" s="18">
        <f>IF(AND($C52="",$D52=""),"",N($K52)+N($L52)+N($M52)+N($N52)+N($O52))</f>
        <v/>
      </c>
      <c r="Q52" s="18">
        <f>IF(OR($P52="",N($I52)=0),"",$P52/$I52)</f>
        <v/>
      </c>
      <c r="R52" s="18">
        <f>IF(OR($P52="",N($F52)=0),"",$P52/$F52)</f>
        <v/>
      </c>
      <c r="S52" s="21">
        <f>IF(OR($P52="",N($J52)=0),"",$P52/$J52)</f>
        <v/>
      </c>
      <c r="T52" s="22">
        <f>IF($S52="","",IF($S52&lt;=Configuración!$C$3,"En objetivo",IF($S52&lt;=Configuración!$C$4,"Alerta","Crítico")))</f>
        <v/>
      </c>
      <c r="U52" s="18">
        <f>IF(OR($Q52="",N(Configuración!$C$3)=0),"",$Q52/Configuración!$C$3)</f>
        <v/>
      </c>
      <c r="V52" s="22">
        <f>IF(OR($H52="",$I52=""),"",MAX(0,$H52-$I52))</f>
        <v/>
      </c>
      <c r="W52" s="16" t="n"/>
    </row>
    <row r="53">
      <c r="A53" s="19" t="n"/>
      <c r="B53" s="16" t="n"/>
      <c r="C53" s="16" t="n"/>
      <c r="D53" s="16" t="n"/>
      <c r="E53" s="16" t="n"/>
      <c r="F53" s="20" t="n"/>
      <c r="G53" s="20" t="n"/>
      <c r="H53" s="16" t="n"/>
      <c r="I53" s="16" t="n"/>
      <c r="J53" s="17" t="n"/>
      <c r="K53" s="17" t="n"/>
      <c r="L53" s="18">
        <f>IF($C53="","",N($F53)*N(IFERROR(INDEX('Vehículos y choferes'!$B$2:$B$16,MATCH($C53,'Vehículos y choferes'!$A$2:$A$16,0)),0))/100*N(IFERROR(INDEX('Vehículos y choferes'!$C$2:$C$16,MATCH($C53,'Vehículos y choferes'!$A$2:$A$16,0)),0)))</f>
        <v/>
      </c>
      <c r="M53" s="18">
        <f>IF($C53="","",N($F53)*N(IFERROR(INDEX('Vehículos y choferes'!$E$2:$E$16,MATCH($C53,'Vehículos y choferes'!$A$2:$A$16,0)),0)))</f>
        <v/>
      </c>
      <c r="N53" s="18">
        <f>IF($C53="","",N(IFERROR(INDEX('Vehículos y choferes'!$G$2:$G$16,MATCH($C53,'Vehículos y choferes'!$A$2:$A$16,0)),0)))</f>
        <v/>
      </c>
      <c r="O53" s="18">
        <f>IF(AND($D53="",$E53=""),"",N($G53)*(IF($D53="",0,IFERROR(INDEX('Vehículos y choferes'!$J$2:$J$31,MATCH($D53,'Vehículos y choferes'!$I$2:$I$31,0)),0))+IF($E53="",0,IFERROR(INDEX('Vehículos y choferes'!$J$2:$J$31,MATCH($E53,'Vehículos y choferes'!$I$2:$I$31,0)),0))))</f>
        <v/>
      </c>
      <c r="P53" s="18">
        <f>IF(AND($C53="",$D53=""),"",N($K53)+N($L53)+N($M53)+N($N53)+N($O53))</f>
        <v/>
      </c>
      <c r="Q53" s="18">
        <f>IF(OR($P53="",N($I53)=0),"",$P53/$I53)</f>
        <v/>
      </c>
      <c r="R53" s="18">
        <f>IF(OR($P53="",N($F53)=0),"",$P53/$F53)</f>
        <v/>
      </c>
      <c r="S53" s="21">
        <f>IF(OR($P53="",N($J53)=0),"",$P53/$J53)</f>
        <v/>
      </c>
      <c r="T53" s="22">
        <f>IF($S53="","",IF($S53&lt;=Configuración!$C$3,"En objetivo",IF($S53&lt;=Configuración!$C$4,"Alerta","Crítico")))</f>
        <v/>
      </c>
      <c r="U53" s="18">
        <f>IF(OR($Q53="",N(Configuración!$C$3)=0),"",$Q53/Configuración!$C$3)</f>
        <v/>
      </c>
      <c r="V53" s="22">
        <f>IF(OR($H53="",$I53=""),"",MAX(0,$H53-$I53))</f>
        <v/>
      </c>
      <c r="W53" s="16" t="n"/>
    </row>
    <row r="54">
      <c r="A54" s="19" t="n"/>
      <c r="B54" s="16" t="n"/>
      <c r="C54" s="16" t="n"/>
      <c r="D54" s="16" t="n"/>
      <c r="E54" s="16" t="n"/>
      <c r="F54" s="20" t="n"/>
      <c r="G54" s="20" t="n"/>
      <c r="H54" s="16" t="n"/>
      <c r="I54" s="16" t="n"/>
      <c r="J54" s="17" t="n"/>
      <c r="K54" s="17" t="n"/>
      <c r="L54" s="18">
        <f>IF($C54="","",N($F54)*N(IFERROR(INDEX('Vehículos y choferes'!$B$2:$B$16,MATCH($C54,'Vehículos y choferes'!$A$2:$A$16,0)),0))/100*N(IFERROR(INDEX('Vehículos y choferes'!$C$2:$C$16,MATCH($C54,'Vehículos y choferes'!$A$2:$A$16,0)),0)))</f>
        <v/>
      </c>
      <c r="M54" s="18">
        <f>IF($C54="","",N($F54)*N(IFERROR(INDEX('Vehículos y choferes'!$E$2:$E$16,MATCH($C54,'Vehículos y choferes'!$A$2:$A$16,0)),0)))</f>
        <v/>
      </c>
      <c r="N54" s="18">
        <f>IF($C54="","",N(IFERROR(INDEX('Vehículos y choferes'!$G$2:$G$16,MATCH($C54,'Vehículos y choferes'!$A$2:$A$16,0)),0)))</f>
        <v/>
      </c>
      <c r="O54" s="18">
        <f>IF(AND($D54="",$E54=""),"",N($G54)*(IF($D54="",0,IFERROR(INDEX('Vehículos y choferes'!$J$2:$J$31,MATCH($D54,'Vehículos y choferes'!$I$2:$I$31,0)),0))+IF($E54="",0,IFERROR(INDEX('Vehículos y choferes'!$J$2:$J$31,MATCH($E54,'Vehículos y choferes'!$I$2:$I$31,0)),0))))</f>
        <v/>
      </c>
      <c r="P54" s="18">
        <f>IF(AND($C54="",$D54=""),"",N($K54)+N($L54)+N($M54)+N($N54)+N($O54))</f>
        <v/>
      </c>
      <c r="Q54" s="18">
        <f>IF(OR($P54="",N($I54)=0),"",$P54/$I54)</f>
        <v/>
      </c>
      <c r="R54" s="18">
        <f>IF(OR($P54="",N($F54)=0),"",$P54/$F54)</f>
        <v/>
      </c>
      <c r="S54" s="21">
        <f>IF(OR($P54="",N($J54)=0),"",$P54/$J54)</f>
        <v/>
      </c>
      <c r="T54" s="22">
        <f>IF($S54="","",IF($S54&lt;=Configuración!$C$3,"En objetivo",IF($S54&lt;=Configuración!$C$4,"Alerta","Crítico")))</f>
        <v/>
      </c>
      <c r="U54" s="18">
        <f>IF(OR($Q54="",N(Configuración!$C$3)=0),"",$Q54/Configuración!$C$3)</f>
        <v/>
      </c>
      <c r="V54" s="22">
        <f>IF(OR($H54="",$I54=""),"",MAX(0,$H54-$I54))</f>
        <v/>
      </c>
      <c r="W54" s="16" t="n"/>
    </row>
    <row r="55">
      <c r="A55" s="19" t="n"/>
      <c r="B55" s="16" t="n"/>
      <c r="C55" s="16" t="n"/>
      <c r="D55" s="16" t="n"/>
      <c r="E55" s="16" t="n"/>
      <c r="F55" s="20" t="n"/>
      <c r="G55" s="20" t="n"/>
      <c r="H55" s="16" t="n"/>
      <c r="I55" s="16" t="n"/>
      <c r="J55" s="17" t="n"/>
      <c r="K55" s="17" t="n"/>
      <c r="L55" s="18">
        <f>IF($C55="","",N($F55)*N(IFERROR(INDEX('Vehículos y choferes'!$B$2:$B$16,MATCH($C55,'Vehículos y choferes'!$A$2:$A$16,0)),0))/100*N(IFERROR(INDEX('Vehículos y choferes'!$C$2:$C$16,MATCH($C55,'Vehículos y choferes'!$A$2:$A$16,0)),0)))</f>
        <v/>
      </c>
      <c r="M55" s="18">
        <f>IF($C55="","",N($F55)*N(IFERROR(INDEX('Vehículos y choferes'!$E$2:$E$16,MATCH($C55,'Vehículos y choferes'!$A$2:$A$16,0)),0)))</f>
        <v/>
      </c>
      <c r="N55" s="18">
        <f>IF($C55="","",N(IFERROR(INDEX('Vehículos y choferes'!$G$2:$G$16,MATCH($C55,'Vehículos y choferes'!$A$2:$A$16,0)),0)))</f>
        <v/>
      </c>
      <c r="O55" s="18">
        <f>IF(AND($D55="",$E55=""),"",N($G55)*(IF($D55="",0,IFERROR(INDEX('Vehículos y choferes'!$J$2:$J$31,MATCH($D55,'Vehículos y choferes'!$I$2:$I$31,0)),0))+IF($E55="",0,IFERROR(INDEX('Vehículos y choferes'!$J$2:$J$31,MATCH($E55,'Vehículos y choferes'!$I$2:$I$31,0)),0))))</f>
        <v/>
      </c>
      <c r="P55" s="18">
        <f>IF(AND($C55="",$D55=""),"",N($K55)+N($L55)+N($M55)+N($N55)+N($O55))</f>
        <v/>
      </c>
      <c r="Q55" s="18">
        <f>IF(OR($P55="",N($I55)=0),"",$P55/$I55)</f>
        <v/>
      </c>
      <c r="R55" s="18">
        <f>IF(OR($P55="",N($F55)=0),"",$P55/$F55)</f>
        <v/>
      </c>
      <c r="S55" s="21">
        <f>IF(OR($P55="",N($J55)=0),"",$P55/$J55)</f>
        <v/>
      </c>
      <c r="T55" s="22">
        <f>IF($S55="","",IF($S55&lt;=Configuración!$C$3,"En objetivo",IF($S55&lt;=Configuración!$C$4,"Alerta","Crítico")))</f>
        <v/>
      </c>
      <c r="U55" s="18">
        <f>IF(OR($Q55="",N(Configuración!$C$3)=0),"",$Q55/Configuración!$C$3)</f>
        <v/>
      </c>
      <c r="V55" s="22">
        <f>IF(OR($H55="",$I55=""),"",MAX(0,$H55-$I55))</f>
        <v/>
      </c>
      <c r="W55" s="16" t="n"/>
    </row>
    <row r="56">
      <c r="A56" s="19" t="n"/>
      <c r="B56" s="16" t="n"/>
      <c r="C56" s="16" t="n"/>
      <c r="D56" s="16" t="n"/>
      <c r="E56" s="16" t="n"/>
      <c r="F56" s="20" t="n"/>
      <c r="G56" s="20" t="n"/>
      <c r="H56" s="16" t="n"/>
      <c r="I56" s="16" t="n"/>
      <c r="J56" s="17" t="n"/>
      <c r="K56" s="17" t="n"/>
      <c r="L56" s="18">
        <f>IF($C56="","",N($F56)*N(IFERROR(INDEX('Vehículos y choferes'!$B$2:$B$16,MATCH($C56,'Vehículos y choferes'!$A$2:$A$16,0)),0))/100*N(IFERROR(INDEX('Vehículos y choferes'!$C$2:$C$16,MATCH($C56,'Vehículos y choferes'!$A$2:$A$16,0)),0)))</f>
        <v/>
      </c>
      <c r="M56" s="18">
        <f>IF($C56="","",N($F56)*N(IFERROR(INDEX('Vehículos y choferes'!$E$2:$E$16,MATCH($C56,'Vehículos y choferes'!$A$2:$A$16,0)),0)))</f>
        <v/>
      </c>
      <c r="N56" s="18">
        <f>IF($C56="","",N(IFERROR(INDEX('Vehículos y choferes'!$G$2:$G$16,MATCH($C56,'Vehículos y choferes'!$A$2:$A$16,0)),0)))</f>
        <v/>
      </c>
      <c r="O56" s="18">
        <f>IF(AND($D56="",$E56=""),"",N($G56)*(IF($D56="",0,IFERROR(INDEX('Vehículos y choferes'!$J$2:$J$31,MATCH($D56,'Vehículos y choferes'!$I$2:$I$31,0)),0))+IF($E56="",0,IFERROR(INDEX('Vehículos y choferes'!$J$2:$J$31,MATCH($E56,'Vehículos y choferes'!$I$2:$I$31,0)),0))))</f>
        <v/>
      </c>
      <c r="P56" s="18">
        <f>IF(AND($C56="",$D56=""),"",N($K56)+N($L56)+N($M56)+N($N56)+N($O56))</f>
        <v/>
      </c>
      <c r="Q56" s="18">
        <f>IF(OR($P56="",N($I56)=0),"",$P56/$I56)</f>
        <v/>
      </c>
      <c r="R56" s="18">
        <f>IF(OR($P56="",N($F56)=0),"",$P56/$F56)</f>
        <v/>
      </c>
      <c r="S56" s="21">
        <f>IF(OR($P56="",N($J56)=0),"",$P56/$J56)</f>
        <v/>
      </c>
      <c r="T56" s="22">
        <f>IF($S56="","",IF($S56&lt;=Configuración!$C$3,"En objetivo",IF($S56&lt;=Configuración!$C$4,"Alerta","Crítico")))</f>
        <v/>
      </c>
      <c r="U56" s="18">
        <f>IF(OR($Q56="",N(Configuración!$C$3)=0),"",$Q56/Configuración!$C$3)</f>
        <v/>
      </c>
      <c r="V56" s="22">
        <f>IF(OR($H56="",$I56=""),"",MAX(0,$H56-$I56))</f>
        <v/>
      </c>
      <c r="W56" s="16" t="n"/>
    </row>
    <row r="57">
      <c r="A57" s="19" t="n"/>
      <c r="B57" s="16" t="n"/>
      <c r="C57" s="16" t="n"/>
      <c r="D57" s="16" t="n"/>
      <c r="E57" s="16" t="n"/>
      <c r="F57" s="20" t="n"/>
      <c r="G57" s="20" t="n"/>
      <c r="H57" s="16" t="n"/>
      <c r="I57" s="16" t="n"/>
      <c r="J57" s="17" t="n"/>
      <c r="K57" s="17" t="n"/>
      <c r="L57" s="18">
        <f>IF($C57="","",N($F57)*N(IFERROR(INDEX('Vehículos y choferes'!$B$2:$B$16,MATCH($C57,'Vehículos y choferes'!$A$2:$A$16,0)),0))/100*N(IFERROR(INDEX('Vehículos y choferes'!$C$2:$C$16,MATCH($C57,'Vehículos y choferes'!$A$2:$A$16,0)),0)))</f>
        <v/>
      </c>
      <c r="M57" s="18">
        <f>IF($C57="","",N($F57)*N(IFERROR(INDEX('Vehículos y choferes'!$E$2:$E$16,MATCH($C57,'Vehículos y choferes'!$A$2:$A$16,0)),0)))</f>
        <v/>
      </c>
      <c r="N57" s="18">
        <f>IF($C57="","",N(IFERROR(INDEX('Vehículos y choferes'!$G$2:$G$16,MATCH($C57,'Vehículos y choferes'!$A$2:$A$16,0)),0)))</f>
        <v/>
      </c>
      <c r="O57" s="18">
        <f>IF(AND($D57="",$E57=""),"",N($G57)*(IF($D57="",0,IFERROR(INDEX('Vehículos y choferes'!$J$2:$J$31,MATCH($D57,'Vehículos y choferes'!$I$2:$I$31,0)),0))+IF($E57="",0,IFERROR(INDEX('Vehículos y choferes'!$J$2:$J$31,MATCH($E57,'Vehículos y choferes'!$I$2:$I$31,0)),0))))</f>
        <v/>
      </c>
      <c r="P57" s="18">
        <f>IF(AND($C57="",$D57=""),"",N($K57)+N($L57)+N($M57)+N($N57)+N($O57))</f>
        <v/>
      </c>
      <c r="Q57" s="18">
        <f>IF(OR($P57="",N($I57)=0),"",$P57/$I57)</f>
        <v/>
      </c>
      <c r="R57" s="18">
        <f>IF(OR($P57="",N($F57)=0),"",$P57/$F57)</f>
        <v/>
      </c>
      <c r="S57" s="21">
        <f>IF(OR($P57="",N($J57)=0),"",$P57/$J57)</f>
        <v/>
      </c>
      <c r="T57" s="22">
        <f>IF($S57="","",IF($S57&lt;=Configuración!$C$3,"En objetivo",IF($S57&lt;=Configuración!$C$4,"Alerta","Crítico")))</f>
        <v/>
      </c>
      <c r="U57" s="18">
        <f>IF(OR($Q57="",N(Configuración!$C$3)=0),"",$Q57/Configuración!$C$3)</f>
        <v/>
      </c>
      <c r="V57" s="22">
        <f>IF(OR($H57="",$I57=""),"",MAX(0,$H57-$I57))</f>
        <v/>
      </c>
      <c r="W57" s="16" t="n"/>
    </row>
    <row r="58">
      <c r="A58" s="19" t="n"/>
      <c r="B58" s="16" t="n"/>
      <c r="C58" s="16" t="n"/>
      <c r="D58" s="16" t="n"/>
      <c r="E58" s="16" t="n"/>
      <c r="F58" s="20" t="n"/>
      <c r="G58" s="20" t="n"/>
      <c r="H58" s="16" t="n"/>
      <c r="I58" s="16" t="n"/>
      <c r="J58" s="17" t="n"/>
      <c r="K58" s="17" t="n"/>
      <c r="L58" s="18">
        <f>IF($C58="","",N($F58)*N(IFERROR(INDEX('Vehículos y choferes'!$B$2:$B$16,MATCH($C58,'Vehículos y choferes'!$A$2:$A$16,0)),0))/100*N(IFERROR(INDEX('Vehículos y choferes'!$C$2:$C$16,MATCH($C58,'Vehículos y choferes'!$A$2:$A$16,0)),0)))</f>
        <v/>
      </c>
      <c r="M58" s="18">
        <f>IF($C58="","",N($F58)*N(IFERROR(INDEX('Vehículos y choferes'!$E$2:$E$16,MATCH($C58,'Vehículos y choferes'!$A$2:$A$16,0)),0)))</f>
        <v/>
      </c>
      <c r="N58" s="18">
        <f>IF($C58="","",N(IFERROR(INDEX('Vehículos y choferes'!$G$2:$G$16,MATCH($C58,'Vehículos y choferes'!$A$2:$A$16,0)),0)))</f>
        <v/>
      </c>
      <c r="O58" s="18">
        <f>IF(AND($D58="",$E58=""),"",N($G58)*(IF($D58="",0,IFERROR(INDEX('Vehículos y choferes'!$J$2:$J$31,MATCH($D58,'Vehículos y choferes'!$I$2:$I$31,0)),0))+IF($E58="",0,IFERROR(INDEX('Vehículos y choferes'!$J$2:$J$31,MATCH($E58,'Vehículos y choferes'!$I$2:$I$31,0)),0))))</f>
        <v/>
      </c>
      <c r="P58" s="18">
        <f>IF(AND($C58="",$D58=""),"",N($K58)+N($L58)+N($M58)+N($N58)+N($O58))</f>
        <v/>
      </c>
      <c r="Q58" s="18">
        <f>IF(OR($P58="",N($I58)=0),"",$P58/$I58)</f>
        <v/>
      </c>
      <c r="R58" s="18">
        <f>IF(OR($P58="",N($F58)=0),"",$P58/$F58)</f>
        <v/>
      </c>
      <c r="S58" s="21">
        <f>IF(OR($P58="",N($J58)=0),"",$P58/$J58)</f>
        <v/>
      </c>
      <c r="T58" s="22">
        <f>IF($S58="","",IF($S58&lt;=Configuración!$C$3,"En objetivo",IF($S58&lt;=Configuración!$C$4,"Alerta","Crítico")))</f>
        <v/>
      </c>
      <c r="U58" s="18">
        <f>IF(OR($Q58="",N(Configuración!$C$3)=0),"",$Q58/Configuración!$C$3)</f>
        <v/>
      </c>
      <c r="V58" s="22">
        <f>IF(OR($H58="",$I58=""),"",MAX(0,$H58-$I58))</f>
        <v/>
      </c>
      <c r="W58" s="16" t="n"/>
    </row>
    <row r="59">
      <c r="A59" s="19" t="n"/>
      <c r="B59" s="16" t="n"/>
      <c r="C59" s="16" t="n"/>
      <c r="D59" s="16" t="n"/>
      <c r="E59" s="16" t="n"/>
      <c r="F59" s="20" t="n"/>
      <c r="G59" s="20" t="n"/>
      <c r="H59" s="16" t="n"/>
      <c r="I59" s="16" t="n"/>
      <c r="J59" s="17" t="n"/>
      <c r="K59" s="17" t="n"/>
      <c r="L59" s="18">
        <f>IF($C59="","",N($F59)*N(IFERROR(INDEX('Vehículos y choferes'!$B$2:$B$16,MATCH($C59,'Vehículos y choferes'!$A$2:$A$16,0)),0))/100*N(IFERROR(INDEX('Vehículos y choferes'!$C$2:$C$16,MATCH($C59,'Vehículos y choferes'!$A$2:$A$16,0)),0)))</f>
        <v/>
      </c>
      <c r="M59" s="18">
        <f>IF($C59="","",N($F59)*N(IFERROR(INDEX('Vehículos y choferes'!$E$2:$E$16,MATCH($C59,'Vehículos y choferes'!$A$2:$A$16,0)),0)))</f>
        <v/>
      </c>
      <c r="N59" s="18">
        <f>IF($C59="","",N(IFERROR(INDEX('Vehículos y choferes'!$G$2:$G$16,MATCH($C59,'Vehículos y choferes'!$A$2:$A$16,0)),0)))</f>
        <v/>
      </c>
      <c r="O59" s="18">
        <f>IF(AND($D59="",$E59=""),"",N($G59)*(IF($D59="",0,IFERROR(INDEX('Vehículos y choferes'!$J$2:$J$31,MATCH($D59,'Vehículos y choferes'!$I$2:$I$31,0)),0))+IF($E59="",0,IFERROR(INDEX('Vehículos y choferes'!$J$2:$J$31,MATCH($E59,'Vehículos y choferes'!$I$2:$I$31,0)),0))))</f>
        <v/>
      </c>
      <c r="P59" s="18">
        <f>IF(AND($C59="",$D59=""),"",N($K59)+N($L59)+N($M59)+N($N59)+N($O59))</f>
        <v/>
      </c>
      <c r="Q59" s="18">
        <f>IF(OR($P59="",N($I59)=0),"",$P59/$I59)</f>
        <v/>
      </c>
      <c r="R59" s="18">
        <f>IF(OR($P59="",N($F59)=0),"",$P59/$F59)</f>
        <v/>
      </c>
      <c r="S59" s="21">
        <f>IF(OR($P59="",N($J59)=0),"",$P59/$J59)</f>
        <v/>
      </c>
      <c r="T59" s="22">
        <f>IF($S59="","",IF($S59&lt;=Configuración!$C$3,"En objetivo",IF($S59&lt;=Configuración!$C$4,"Alerta","Crítico")))</f>
        <v/>
      </c>
      <c r="U59" s="18">
        <f>IF(OR($Q59="",N(Configuración!$C$3)=0),"",$Q59/Configuración!$C$3)</f>
        <v/>
      </c>
      <c r="V59" s="22">
        <f>IF(OR($H59="",$I59=""),"",MAX(0,$H59-$I59))</f>
        <v/>
      </c>
      <c r="W59" s="16" t="n"/>
    </row>
    <row r="60">
      <c r="A60" s="19" t="n"/>
      <c r="B60" s="16" t="n"/>
      <c r="C60" s="16" t="n"/>
      <c r="D60" s="16" t="n"/>
      <c r="E60" s="16" t="n"/>
      <c r="F60" s="20" t="n"/>
      <c r="G60" s="20" t="n"/>
      <c r="H60" s="16" t="n"/>
      <c r="I60" s="16" t="n"/>
      <c r="J60" s="17" t="n"/>
      <c r="K60" s="17" t="n"/>
      <c r="L60" s="18">
        <f>IF($C60="","",N($F60)*N(IFERROR(INDEX('Vehículos y choferes'!$B$2:$B$16,MATCH($C60,'Vehículos y choferes'!$A$2:$A$16,0)),0))/100*N(IFERROR(INDEX('Vehículos y choferes'!$C$2:$C$16,MATCH($C60,'Vehículos y choferes'!$A$2:$A$16,0)),0)))</f>
        <v/>
      </c>
      <c r="M60" s="18">
        <f>IF($C60="","",N($F60)*N(IFERROR(INDEX('Vehículos y choferes'!$E$2:$E$16,MATCH($C60,'Vehículos y choferes'!$A$2:$A$16,0)),0)))</f>
        <v/>
      </c>
      <c r="N60" s="18">
        <f>IF($C60="","",N(IFERROR(INDEX('Vehículos y choferes'!$G$2:$G$16,MATCH($C60,'Vehículos y choferes'!$A$2:$A$16,0)),0)))</f>
        <v/>
      </c>
      <c r="O60" s="18">
        <f>IF(AND($D60="",$E60=""),"",N($G60)*(IF($D60="",0,IFERROR(INDEX('Vehículos y choferes'!$J$2:$J$31,MATCH($D60,'Vehículos y choferes'!$I$2:$I$31,0)),0))+IF($E60="",0,IFERROR(INDEX('Vehículos y choferes'!$J$2:$J$31,MATCH($E60,'Vehículos y choferes'!$I$2:$I$31,0)),0))))</f>
        <v/>
      </c>
      <c r="P60" s="18">
        <f>IF(AND($C60="",$D60=""),"",N($K60)+N($L60)+N($M60)+N($N60)+N($O60))</f>
        <v/>
      </c>
      <c r="Q60" s="18">
        <f>IF(OR($P60="",N($I60)=0),"",$P60/$I60)</f>
        <v/>
      </c>
      <c r="R60" s="18">
        <f>IF(OR($P60="",N($F60)=0),"",$P60/$F60)</f>
        <v/>
      </c>
      <c r="S60" s="21">
        <f>IF(OR($P60="",N($J60)=0),"",$P60/$J60)</f>
        <v/>
      </c>
      <c r="T60" s="22">
        <f>IF($S60="","",IF($S60&lt;=Configuración!$C$3,"En objetivo",IF($S60&lt;=Configuración!$C$4,"Alerta","Crítico")))</f>
        <v/>
      </c>
      <c r="U60" s="18">
        <f>IF(OR($Q60="",N(Configuración!$C$3)=0),"",$Q60/Configuración!$C$3)</f>
        <v/>
      </c>
      <c r="V60" s="22">
        <f>IF(OR($H60="",$I60=""),"",MAX(0,$H60-$I60))</f>
        <v/>
      </c>
      <c r="W60" s="16" t="n"/>
    </row>
    <row r="61">
      <c r="A61" s="19" t="n"/>
      <c r="B61" s="16" t="n"/>
      <c r="C61" s="16" t="n"/>
      <c r="D61" s="16" t="n"/>
      <c r="E61" s="16" t="n"/>
      <c r="F61" s="20" t="n"/>
      <c r="G61" s="20" t="n"/>
      <c r="H61" s="16" t="n"/>
      <c r="I61" s="16" t="n"/>
      <c r="J61" s="17" t="n"/>
      <c r="K61" s="17" t="n"/>
      <c r="L61" s="18">
        <f>IF($C61="","",N($F61)*N(IFERROR(INDEX('Vehículos y choferes'!$B$2:$B$16,MATCH($C61,'Vehículos y choferes'!$A$2:$A$16,0)),0))/100*N(IFERROR(INDEX('Vehículos y choferes'!$C$2:$C$16,MATCH($C61,'Vehículos y choferes'!$A$2:$A$16,0)),0)))</f>
        <v/>
      </c>
      <c r="M61" s="18">
        <f>IF($C61="","",N($F61)*N(IFERROR(INDEX('Vehículos y choferes'!$E$2:$E$16,MATCH($C61,'Vehículos y choferes'!$A$2:$A$16,0)),0)))</f>
        <v/>
      </c>
      <c r="N61" s="18">
        <f>IF($C61="","",N(IFERROR(INDEX('Vehículos y choferes'!$G$2:$G$16,MATCH($C61,'Vehículos y choferes'!$A$2:$A$16,0)),0)))</f>
        <v/>
      </c>
      <c r="O61" s="18">
        <f>IF(AND($D61="",$E61=""),"",N($G61)*(IF($D61="",0,IFERROR(INDEX('Vehículos y choferes'!$J$2:$J$31,MATCH($D61,'Vehículos y choferes'!$I$2:$I$31,0)),0))+IF($E61="",0,IFERROR(INDEX('Vehículos y choferes'!$J$2:$J$31,MATCH($E61,'Vehículos y choferes'!$I$2:$I$31,0)),0))))</f>
        <v/>
      </c>
      <c r="P61" s="18">
        <f>IF(AND($C61="",$D61=""),"",N($K61)+N($L61)+N($M61)+N($N61)+N($O61))</f>
        <v/>
      </c>
      <c r="Q61" s="18">
        <f>IF(OR($P61="",N($I61)=0),"",$P61/$I61)</f>
        <v/>
      </c>
      <c r="R61" s="18">
        <f>IF(OR($P61="",N($F61)=0),"",$P61/$F61)</f>
        <v/>
      </c>
      <c r="S61" s="21">
        <f>IF(OR($P61="",N($J61)=0),"",$P61/$J61)</f>
        <v/>
      </c>
      <c r="T61" s="22">
        <f>IF($S61="","",IF($S61&lt;=Configuración!$C$3,"En objetivo",IF($S61&lt;=Configuración!$C$4,"Alerta","Crítico")))</f>
        <v/>
      </c>
      <c r="U61" s="18">
        <f>IF(OR($Q61="",N(Configuración!$C$3)=0),"",$Q61/Configuración!$C$3)</f>
        <v/>
      </c>
      <c r="V61" s="22">
        <f>IF(OR($H61="",$I61=""),"",MAX(0,$H61-$I61))</f>
        <v/>
      </c>
      <c r="W61" s="16" t="n"/>
    </row>
    <row r="62">
      <c r="A62" s="19" t="n"/>
      <c r="B62" s="16" t="n"/>
      <c r="C62" s="16" t="n"/>
      <c r="D62" s="16" t="n"/>
      <c r="E62" s="16" t="n"/>
      <c r="F62" s="20" t="n"/>
      <c r="G62" s="20" t="n"/>
      <c r="H62" s="16" t="n"/>
      <c r="I62" s="16" t="n"/>
      <c r="J62" s="17" t="n"/>
      <c r="K62" s="17" t="n"/>
      <c r="L62" s="18">
        <f>IF($C62="","",N($F62)*N(IFERROR(INDEX('Vehículos y choferes'!$B$2:$B$16,MATCH($C62,'Vehículos y choferes'!$A$2:$A$16,0)),0))/100*N(IFERROR(INDEX('Vehículos y choferes'!$C$2:$C$16,MATCH($C62,'Vehículos y choferes'!$A$2:$A$16,0)),0)))</f>
        <v/>
      </c>
      <c r="M62" s="18">
        <f>IF($C62="","",N($F62)*N(IFERROR(INDEX('Vehículos y choferes'!$E$2:$E$16,MATCH($C62,'Vehículos y choferes'!$A$2:$A$16,0)),0)))</f>
        <v/>
      </c>
      <c r="N62" s="18">
        <f>IF($C62="","",N(IFERROR(INDEX('Vehículos y choferes'!$G$2:$G$16,MATCH($C62,'Vehículos y choferes'!$A$2:$A$16,0)),0)))</f>
        <v/>
      </c>
      <c r="O62" s="18">
        <f>IF(AND($D62="",$E62=""),"",N($G62)*(IF($D62="",0,IFERROR(INDEX('Vehículos y choferes'!$J$2:$J$31,MATCH($D62,'Vehículos y choferes'!$I$2:$I$31,0)),0))+IF($E62="",0,IFERROR(INDEX('Vehículos y choferes'!$J$2:$J$31,MATCH($E62,'Vehículos y choferes'!$I$2:$I$31,0)),0))))</f>
        <v/>
      </c>
      <c r="P62" s="18">
        <f>IF(AND($C62="",$D62=""),"",N($K62)+N($L62)+N($M62)+N($N62)+N($O62))</f>
        <v/>
      </c>
      <c r="Q62" s="18">
        <f>IF(OR($P62="",N($I62)=0),"",$P62/$I62)</f>
        <v/>
      </c>
      <c r="R62" s="18">
        <f>IF(OR($P62="",N($F62)=0),"",$P62/$F62)</f>
        <v/>
      </c>
      <c r="S62" s="21">
        <f>IF(OR($P62="",N($J62)=0),"",$P62/$J62)</f>
        <v/>
      </c>
      <c r="T62" s="22">
        <f>IF($S62="","",IF($S62&lt;=Configuración!$C$3,"En objetivo",IF($S62&lt;=Configuración!$C$4,"Alerta","Crítico")))</f>
        <v/>
      </c>
      <c r="U62" s="18">
        <f>IF(OR($Q62="",N(Configuración!$C$3)=0),"",$Q62/Configuración!$C$3)</f>
        <v/>
      </c>
      <c r="V62" s="22">
        <f>IF(OR($H62="",$I62=""),"",MAX(0,$H62-$I62))</f>
        <v/>
      </c>
      <c r="W62" s="16" t="n"/>
    </row>
    <row r="63">
      <c r="A63" s="19" t="n"/>
      <c r="B63" s="16" t="n"/>
      <c r="C63" s="16" t="n"/>
      <c r="D63" s="16" t="n"/>
      <c r="E63" s="16" t="n"/>
      <c r="F63" s="20" t="n"/>
      <c r="G63" s="20" t="n"/>
      <c r="H63" s="16" t="n"/>
      <c r="I63" s="16" t="n"/>
      <c r="J63" s="17" t="n"/>
      <c r="K63" s="17" t="n"/>
      <c r="L63" s="18">
        <f>IF($C63="","",N($F63)*N(IFERROR(INDEX('Vehículos y choferes'!$B$2:$B$16,MATCH($C63,'Vehículos y choferes'!$A$2:$A$16,0)),0))/100*N(IFERROR(INDEX('Vehículos y choferes'!$C$2:$C$16,MATCH($C63,'Vehículos y choferes'!$A$2:$A$16,0)),0)))</f>
        <v/>
      </c>
      <c r="M63" s="18">
        <f>IF($C63="","",N($F63)*N(IFERROR(INDEX('Vehículos y choferes'!$E$2:$E$16,MATCH($C63,'Vehículos y choferes'!$A$2:$A$16,0)),0)))</f>
        <v/>
      </c>
      <c r="N63" s="18">
        <f>IF($C63="","",N(IFERROR(INDEX('Vehículos y choferes'!$G$2:$G$16,MATCH($C63,'Vehículos y choferes'!$A$2:$A$16,0)),0)))</f>
        <v/>
      </c>
      <c r="O63" s="18">
        <f>IF(AND($D63="",$E63=""),"",N($G63)*(IF($D63="",0,IFERROR(INDEX('Vehículos y choferes'!$J$2:$J$31,MATCH($D63,'Vehículos y choferes'!$I$2:$I$31,0)),0))+IF($E63="",0,IFERROR(INDEX('Vehículos y choferes'!$J$2:$J$31,MATCH($E63,'Vehículos y choferes'!$I$2:$I$31,0)),0))))</f>
        <v/>
      </c>
      <c r="P63" s="18">
        <f>IF(AND($C63="",$D63=""),"",N($K63)+N($L63)+N($M63)+N($N63)+N($O63))</f>
        <v/>
      </c>
      <c r="Q63" s="18">
        <f>IF(OR($P63="",N($I63)=0),"",$P63/$I63)</f>
        <v/>
      </c>
      <c r="R63" s="18">
        <f>IF(OR($P63="",N($F63)=0),"",$P63/$F63)</f>
        <v/>
      </c>
      <c r="S63" s="21">
        <f>IF(OR($P63="",N($J63)=0),"",$P63/$J63)</f>
        <v/>
      </c>
      <c r="T63" s="22">
        <f>IF($S63="","",IF($S63&lt;=Configuración!$C$3,"En objetivo",IF($S63&lt;=Configuración!$C$4,"Alerta","Crítico")))</f>
        <v/>
      </c>
      <c r="U63" s="18">
        <f>IF(OR($Q63="",N(Configuración!$C$3)=0),"",$Q63/Configuración!$C$3)</f>
        <v/>
      </c>
      <c r="V63" s="22">
        <f>IF(OR($H63="",$I63=""),"",MAX(0,$H63-$I63))</f>
        <v/>
      </c>
      <c r="W63" s="16" t="n"/>
    </row>
    <row r="64">
      <c r="A64" s="19" t="n"/>
      <c r="B64" s="16" t="n"/>
      <c r="C64" s="16" t="n"/>
      <c r="D64" s="16" t="n"/>
      <c r="E64" s="16" t="n"/>
      <c r="F64" s="20" t="n"/>
      <c r="G64" s="20" t="n"/>
      <c r="H64" s="16" t="n"/>
      <c r="I64" s="16" t="n"/>
      <c r="J64" s="17" t="n"/>
      <c r="K64" s="17" t="n"/>
      <c r="L64" s="18">
        <f>IF($C64="","",N($F64)*N(IFERROR(INDEX('Vehículos y choferes'!$B$2:$B$16,MATCH($C64,'Vehículos y choferes'!$A$2:$A$16,0)),0))/100*N(IFERROR(INDEX('Vehículos y choferes'!$C$2:$C$16,MATCH($C64,'Vehículos y choferes'!$A$2:$A$16,0)),0)))</f>
        <v/>
      </c>
      <c r="M64" s="18">
        <f>IF($C64="","",N($F64)*N(IFERROR(INDEX('Vehículos y choferes'!$E$2:$E$16,MATCH($C64,'Vehículos y choferes'!$A$2:$A$16,0)),0)))</f>
        <v/>
      </c>
      <c r="N64" s="18">
        <f>IF($C64="","",N(IFERROR(INDEX('Vehículos y choferes'!$G$2:$G$16,MATCH($C64,'Vehículos y choferes'!$A$2:$A$16,0)),0)))</f>
        <v/>
      </c>
      <c r="O64" s="18">
        <f>IF(AND($D64="",$E64=""),"",N($G64)*(IF($D64="",0,IFERROR(INDEX('Vehículos y choferes'!$J$2:$J$31,MATCH($D64,'Vehículos y choferes'!$I$2:$I$31,0)),0))+IF($E64="",0,IFERROR(INDEX('Vehículos y choferes'!$J$2:$J$31,MATCH($E64,'Vehículos y choferes'!$I$2:$I$31,0)),0))))</f>
        <v/>
      </c>
      <c r="P64" s="18">
        <f>IF(AND($C64="",$D64=""),"",N($K64)+N($L64)+N($M64)+N($N64)+N($O64))</f>
        <v/>
      </c>
      <c r="Q64" s="18">
        <f>IF(OR($P64="",N($I64)=0),"",$P64/$I64)</f>
        <v/>
      </c>
      <c r="R64" s="18">
        <f>IF(OR($P64="",N($F64)=0),"",$P64/$F64)</f>
        <v/>
      </c>
      <c r="S64" s="21">
        <f>IF(OR($P64="",N($J64)=0),"",$P64/$J64)</f>
        <v/>
      </c>
      <c r="T64" s="22">
        <f>IF($S64="","",IF($S64&lt;=Configuración!$C$3,"En objetivo",IF($S64&lt;=Configuración!$C$4,"Alerta","Crítico")))</f>
        <v/>
      </c>
      <c r="U64" s="18">
        <f>IF(OR($Q64="",N(Configuración!$C$3)=0),"",$Q64/Configuración!$C$3)</f>
        <v/>
      </c>
      <c r="V64" s="22">
        <f>IF(OR($H64="",$I64=""),"",MAX(0,$H64-$I64))</f>
        <v/>
      </c>
      <c r="W64" s="16" t="n"/>
    </row>
    <row r="65">
      <c r="A65" s="19" t="n"/>
      <c r="B65" s="16" t="n"/>
      <c r="C65" s="16" t="n"/>
      <c r="D65" s="16" t="n"/>
      <c r="E65" s="16" t="n"/>
      <c r="F65" s="20" t="n"/>
      <c r="G65" s="20" t="n"/>
      <c r="H65" s="16" t="n"/>
      <c r="I65" s="16" t="n"/>
      <c r="J65" s="17" t="n"/>
      <c r="K65" s="17" t="n"/>
      <c r="L65" s="18">
        <f>IF($C65="","",N($F65)*N(IFERROR(INDEX('Vehículos y choferes'!$B$2:$B$16,MATCH($C65,'Vehículos y choferes'!$A$2:$A$16,0)),0))/100*N(IFERROR(INDEX('Vehículos y choferes'!$C$2:$C$16,MATCH($C65,'Vehículos y choferes'!$A$2:$A$16,0)),0)))</f>
        <v/>
      </c>
      <c r="M65" s="18">
        <f>IF($C65="","",N($F65)*N(IFERROR(INDEX('Vehículos y choferes'!$E$2:$E$16,MATCH($C65,'Vehículos y choferes'!$A$2:$A$16,0)),0)))</f>
        <v/>
      </c>
      <c r="N65" s="18">
        <f>IF($C65="","",N(IFERROR(INDEX('Vehículos y choferes'!$G$2:$G$16,MATCH($C65,'Vehículos y choferes'!$A$2:$A$16,0)),0)))</f>
        <v/>
      </c>
      <c r="O65" s="18">
        <f>IF(AND($D65="",$E65=""),"",N($G65)*(IF($D65="",0,IFERROR(INDEX('Vehículos y choferes'!$J$2:$J$31,MATCH($D65,'Vehículos y choferes'!$I$2:$I$31,0)),0))+IF($E65="",0,IFERROR(INDEX('Vehículos y choferes'!$J$2:$J$31,MATCH($E65,'Vehículos y choferes'!$I$2:$I$31,0)),0))))</f>
        <v/>
      </c>
      <c r="P65" s="18">
        <f>IF(AND($C65="",$D65=""),"",N($K65)+N($L65)+N($M65)+N($N65)+N($O65))</f>
        <v/>
      </c>
      <c r="Q65" s="18">
        <f>IF(OR($P65="",N($I65)=0),"",$P65/$I65)</f>
        <v/>
      </c>
      <c r="R65" s="18">
        <f>IF(OR($P65="",N($F65)=0),"",$P65/$F65)</f>
        <v/>
      </c>
      <c r="S65" s="21">
        <f>IF(OR($P65="",N($J65)=0),"",$P65/$J65)</f>
        <v/>
      </c>
      <c r="T65" s="22">
        <f>IF($S65="","",IF($S65&lt;=Configuración!$C$3,"En objetivo",IF($S65&lt;=Configuración!$C$4,"Alerta","Crítico")))</f>
        <v/>
      </c>
      <c r="U65" s="18">
        <f>IF(OR($Q65="",N(Configuración!$C$3)=0),"",$Q65/Configuración!$C$3)</f>
        <v/>
      </c>
      <c r="V65" s="22">
        <f>IF(OR($H65="",$I65=""),"",MAX(0,$H65-$I65))</f>
        <v/>
      </c>
      <c r="W65" s="16" t="n"/>
    </row>
    <row r="66">
      <c r="A66" s="19" t="n"/>
      <c r="B66" s="16" t="n"/>
      <c r="C66" s="16" t="n"/>
      <c r="D66" s="16" t="n"/>
      <c r="E66" s="16" t="n"/>
      <c r="F66" s="20" t="n"/>
      <c r="G66" s="20" t="n"/>
      <c r="H66" s="16" t="n"/>
      <c r="I66" s="16" t="n"/>
      <c r="J66" s="17" t="n"/>
      <c r="K66" s="17" t="n"/>
      <c r="L66" s="18">
        <f>IF($C66="","",N($F66)*N(IFERROR(INDEX('Vehículos y choferes'!$B$2:$B$16,MATCH($C66,'Vehículos y choferes'!$A$2:$A$16,0)),0))/100*N(IFERROR(INDEX('Vehículos y choferes'!$C$2:$C$16,MATCH($C66,'Vehículos y choferes'!$A$2:$A$16,0)),0)))</f>
        <v/>
      </c>
      <c r="M66" s="18">
        <f>IF($C66="","",N($F66)*N(IFERROR(INDEX('Vehículos y choferes'!$E$2:$E$16,MATCH($C66,'Vehículos y choferes'!$A$2:$A$16,0)),0)))</f>
        <v/>
      </c>
      <c r="N66" s="18">
        <f>IF($C66="","",N(IFERROR(INDEX('Vehículos y choferes'!$G$2:$G$16,MATCH($C66,'Vehículos y choferes'!$A$2:$A$16,0)),0)))</f>
        <v/>
      </c>
      <c r="O66" s="18">
        <f>IF(AND($D66="",$E66=""),"",N($G66)*(IF($D66="",0,IFERROR(INDEX('Vehículos y choferes'!$J$2:$J$31,MATCH($D66,'Vehículos y choferes'!$I$2:$I$31,0)),0))+IF($E66="",0,IFERROR(INDEX('Vehículos y choferes'!$J$2:$J$31,MATCH($E66,'Vehículos y choferes'!$I$2:$I$31,0)),0))))</f>
        <v/>
      </c>
      <c r="P66" s="18">
        <f>IF(AND($C66="",$D66=""),"",N($K66)+N($L66)+N($M66)+N($N66)+N($O66))</f>
        <v/>
      </c>
      <c r="Q66" s="18">
        <f>IF(OR($P66="",N($I66)=0),"",$P66/$I66)</f>
        <v/>
      </c>
      <c r="R66" s="18">
        <f>IF(OR($P66="",N($F66)=0),"",$P66/$F66)</f>
        <v/>
      </c>
      <c r="S66" s="21">
        <f>IF(OR($P66="",N($J66)=0),"",$P66/$J66)</f>
        <v/>
      </c>
      <c r="T66" s="22">
        <f>IF($S66="","",IF($S66&lt;=Configuración!$C$3,"En objetivo",IF($S66&lt;=Configuración!$C$4,"Alerta","Crítico")))</f>
        <v/>
      </c>
      <c r="U66" s="18">
        <f>IF(OR($Q66="",N(Configuración!$C$3)=0),"",$Q66/Configuración!$C$3)</f>
        <v/>
      </c>
      <c r="V66" s="22">
        <f>IF(OR($H66="",$I66=""),"",MAX(0,$H66-$I66))</f>
        <v/>
      </c>
      <c r="W66" s="16" t="n"/>
    </row>
    <row r="67">
      <c r="A67" s="19" t="n"/>
      <c r="B67" s="16" t="n"/>
      <c r="C67" s="16" t="n"/>
      <c r="D67" s="16" t="n"/>
      <c r="E67" s="16" t="n"/>
      <c r="F67" s="20" t="n"/>
      <c r="G67" s="20" t="n"/>
      <c r="H67" s="16" t="n"/>
      <c r="I67" s="16" t="n"/>
      <c r="J67" s="17" t="n"/>
      <c r="K67" s="17" t="n"/>
      <c r="L67" s="18">
        <f>IF($C67="","",N($F67)*N(IFERROR(INDEX('Vehículos y choferes'!$B$2:$B$16,MATCH($C67,'Vehículos y choferes'!$A$2:$A$16,0)),0))/100*N(IFERROR(INDEX('Vehículos y choferes'!$C$2:$C$16,MATCH($C67,'Vehículos y choferes'!$A$2:$A$16,0)),0)))</f>
        <v/>
      </c>
      <c r="M67" s="18">
        <f>IF($C67="","",N($F67)*N(IFERROR(INDEX('Vehículos y choferes'!$E$2:$E$16,MATCH($C67,'Vehículos y choferes'!$A$2:$A$16,0)),0)))</f>
        <v/>
      </c>
      <c r="N67" s="18">
        <f>IF($C67="","",N(IFERROR(INDEX('Vehículos y choferes'!$G$2:$G$16,MATCH($C67,'Vehículos y choferes'!$A$2:$A$16,0)),0)))</f>
        <v/>
      </c>
      <c r="O67" s="18">
        <f>IF(AND($D67="",$E67=""),"",N($G67)*(IF($D67="",0,IFERROR(INDEX('Vehículos y choferes'!$J$2:$J$31,MATCH($D67,'Vehículos y choferes'!$I$2:$I$31,0)),0))+IF($E67="",0,IFERROR(INDEX('Vehículos y choferes'!$J$2:$J$31,MATCH($E67,'Vehículos y choferes'!$I$2:$I$31,0)),0))))</f>
        <v/>
      </c>
      <c r="P67" s="18">
        <f>IF(AND($C67="",$D67=""),"",N($K67)+N($L67)+N($M67)+N($N67)+N($O67))</f>
        <v/>
      </c>
      <c r="Q67" s="18">
        <f>IF(OR($P67="",N($I67)=0),"",$P67/$I67)</f>
        <v/>
      </c>
      <c r="R67" s="18">
        <f>IF(OR($P67="",N($F67)=0),"",$P67/$F67)</f>
        <v/>
      </c>
      <c r="S67" s="21">
        <f>IF(OR($P67="",N($J67)=0),"",$P67/$J67)</f>
        <v/>
      </c>
      <c r="T67" s="22">
        <f>IF($S67="","",IF($S67&lt;=Configuración!$C$3,"En objetivo",IF($S67&lt;=Configuración!$C$4,"Alerta","Crítico")))</f>
        <v/>
      </c>
      <c r="U67" s="18">
        <f>IF(OR($Q67="",N(Configuración!$C$3)=0),"",$Q67/Configuración!$C$3)</f>
        <v/>
      </c>
      <c r="V67" s="22">
        <f>IF(OR($H67="",$I67=""),"",MAX(0,$H67-$I67))</f>
        <v/>
      </c>
      <c r="W67" s="16" t="n"/>
    </row>
    <row r="68">
      <c r="A68" s="19" t="n"/>
      <c r="B68" s="16" t="n"/>
      <c r="C68" s="16" t="n"/>
      <c r="D68" s="16" t="n"/>
      <c r="E68" s="16" t="n"/>
      <c r="F68" s="20" t="n"/>
      <c r="G68" s="20" t="n"/>
      <c r="H68" s="16" t="n"/>
      <c r="I68" s="16" t="n"/>
      <c r="J68" s="17" t="n"/>
      <c r="K68" s="17" t="n"/>
      <c r="L68" s="18">
        <f>IF($C68="","",N($F68)*N(IFERROR(INDEX('Vehículos y choferes'!$B$2:$B$16,MATCH($C68,'Vehículos y choferes'!$A$2:$A$16,0)),0))/100*N(IFERROR(INDEX('Vehículos y choferes'!$C$2:$C$16,MATCH($C68,'Vehículos y choferes'!$A$2:$A$16,0)),0)))</f>
        <v/>
      </c>
      <c r="M68" s="18">
        <f>IF($C68="","",N($F68)*N(IFERROR(INDEX('Vehículos y choferes'!$E$2:$E$16,MATCH($C68,'Vehículos y choferes'!$A$2:$A$16,0)),0)))</f>
        <v/>
      </c>
      <c r="N68" s="18">
        <f>IF($C68="","",N(IFERROR(INDEX('Vehículos y choferes'!$G$2:$G$16,MATCH($C68,'Vehículos y choferes'!$A$2:$A$16,0)),0)))</f>
        <v/>
      </c>
      <c r="O68" s="18">
        <f>IF(AND($D68="",$E68=""),"",N($G68)*(IF($D68="",0,IFERROR(INDEX('Vehículos y choferes'!$J$2:$J$31,MATCH($D68,'Vehículos y choferes'!$I$2:$I$31,0)),0))+IF($E68="",0,IFERROR(INDEX('Vehículos y choferes'!$J$2:$J$31,MATCH($E68,'Vehículos y choferes'!$I$2:$I$31,0)),0))))</f>
        <v/>
      </c>
      <c r="P68" s="18">
        <f>IF(AND($C68="",$D68=""),"",N($K68)+N($L68)+N($M68)+N($N68)+N($O68))</f>
        <v/>
      </c>
      <c r="Q68" s="18">
        <f>IF(OR($P68="",N($I68)=0),"",$P68/$I68)</f>
        <v/>
      </c>
      <c r="R68" s="18">
        <f>IF(OR($P68="",N($F68)=0),"",$P68/$F68)</f>
        <v/>
      </c>
      <c r="S68" s="21">
        <f>IF(OR($P68="",N($J68)=0),"",$P68/$J68)</f>
        <v/>
      </c>
      <c r="T68" s="22">
        <f>IF($S68="","",IF($S68&lt;=Configuración!$C$3,"En objetivo",IF($S68&lt;=Configuración!$C$4,"Alerta","Crítico")))</f>
        <v/>
      </c>
      <c r="U68" s="18">
        <f>IF(OR($Q68="",N(Configuración!$C$3)=0),"",$Q68/Configuración!$C$3)</f>
        <v/>
      </c>
      <c r="V68" s="22">
        <f>IF(OR($H68="",$I68=""),"",MAX(0,$H68-$I68))</f>
        <v/>
      </c>
      <c r="W68" s="16" t="n"/>
    </row>
    <row r="69">
      <c r="A69" s="19" t="n"/>
      <c r="B69" s="16" t="n"/>
      <c r="C69" s="16" t="n"/>
      <c r="D69" s="16" t="n"/>
      <c r="E69" s="16" t="n"/>
      <c r="F69" s="20" t="n"/>
      <c r="G69" s="20" t="n"/>
      <c r="H69" s="16" t="n"/>
      <c r="I69" s="16" t="n"/>
      <c r="J69" s="17" t="n"/>
      <c r="K69" s="17" t="n"/>
      <c r="L69" s="18">
        <f>IF($C69="","",N($F69)*N(IFERROR(INDEX('Vehículos y choferes'!$B$2:$B$16,MATCH($C69,'Vehículos y choferes'!$A$2:$A$16,0)),0))/100*N(IFERROR(INDEX('Vehículos y choferes'!$C$2:$C$16,MATCH($C69,'Vehículos y choferes'!$A$2:$A$16,0)),0)))</f>
        <v/>
      </c>
      <c r="M69" s="18">
        <f>IF($C69="","",N($F69)*N(IFERROR(INDEX('Vehículos y choferes'!$E$2:$E$16,MATCH($C69,'Vehículos y choferes'!$A$2:$A$16,0)),0)))</f>
        <v/>
      </c>
      <c r="N69" s="18">
        <f>IF($C69="","",N(IFERROR(INDEX('Vehículos y choferes'!$G$2:$G$16,MATCH($C69,'Vehículos y choferes'!$A$2:$A$16,0)),0)))</f>
        <v/>
      </c>
      <c r="O69" s="18">
        <f>IF(AND($D69="",$E69=""),"",N($G69)*(IF($D69="",0,IFERROR(INDEX('Vehículos y choferes'!$J$2:$J$31,MATCH($D69,'Vehículos y choferes'!$I$2:$I$31,0)),0))+IF($E69="",0,IFERROR(INDEX('Vehículos y choferes'!$J$2:$J$31,MATCH($E69,'Vehículos y choferes'!$I$2:$I$31,0)),0))))</f>
        <v/>
      </c>
      <c r="P69" s="18">
        <f>IF(AND($C69="",$D69=""),"",N($K69)+N($L69)+N($M69)+N($N69)+N($O69))</f>
        <v/>
      </c>
      <c r="Q69" s="18">
        <f>IF(OR($P69="",N($I69)=0),"",$P69/$I69)</f>
        <v/>
      </c>
      <c r="R69" s="18">
        <f>IF(OR($P69="",N($F69)=0),"",$P69/$F69)</f>
        <v/>
      </c>
      <c r="S69" s="21">
        <f>IF(OR($P69="",N($J69)=0),"",$P69/$J69)</f>
        <v/>
      </c>
      <c r="T69" s="22">
        <f>IF($S69="","",IF($S69&lt;=Configuración!$C$3,"En objetivo",IF($S69&lt;=Configuración!$C$4,"Alerta","Crítico")))</f>
        <v/>
      </c>
      <c r="U69" s="18">
        <f>IF(OR($Q69="",N(Configuración!$C$3)=0),"",$Q69/Configuración!$C$3)</f>
        <v/>
      </c>
      <c r="V69" s="22">
        <f>IF(OR($H69="",$I69=""),"",MAX(0,$H69-$I69))</f>
        <v/>
      </c>
      <c r="W69" s="16" t="n"/>
    </row>
    <row r="70">
      <c r="A70" s="19" t="n"/>
      <c r="B70" s="16" t="n"/>
      <c r="C70" s="16" t="n"/>
      <c r="D70" s="16" t="n"/>
      <c r="E70" s="16" t="n"/>
      <c r="F70" s="20" t="n"/>
      <c r="G70" s="20" t="n"/>
      <c r="H70" s="16" t="n"/>
      <c r="I70" s="16" t="n"/>
      <c r="J70" s="17" t="n"/>
      <c r="K70" s="17" t="n"/>
      <c r="L70" s="18">
        <f>IF($C70="","",N($F70)*N(IFERROR(INDEX('Vehículos y choferes'!$B$2:$B$16,MATCH($C70,'Vehículos y choferes'!$A$2:$A$16,0)),0))/100*N(IFERROR(INDEX('Vehículos y choferes'!$C$2:$C$16,MATCH($C70,'Vehículos y choferes'!$A$2:$A$16,0)),0)))</f>
        <v/>
      </c>
      <c r="M70" s="18">
        <f>IF($C70="","",N($F70)*N(IFERROR(INDEX('Vehículos y choferes'!$E$2:$E$16,MATCH($C70,'Vehículos y choferes'!$A$2:$A$16,0)),0)))</f>
        <v/>
      </c>
      <c r="N70" s="18">
        <f>IF($C70="","",N(IFERROR(INDEX('Vehículos y choferes'!$G$2:$G$16,MATCH($C70,'Vehículos y choferes'!$A$2:$A$16,0)),0)))</f>
        <v/>
      </c>
      <c r="O70" s="18">
        <f>IF(AND($D70="",$E70=""),"",N($G70)*(IF($D70="",0,IFERROR(INDEX('Vehículos y choferes'!$J$2:$J$31,MATCH($D70,'Vehículos y choferes'!$I$2:$I$31,0)),0))+IF($E70="",0,IFERROR(INDEX('Vehículos y choferes'!$J$2:$J$31,MATCH($E70,'Vehículos y choferes'!$I$2:$I$31,0)),0))))</f>
        <v/>
      </c>
      <c r="P70" s="18">
        <f>IF(AND($C70="",$D70=""),"",N($K70)+N($L70)+N($M70)+N($N70)+N($O70))</f>
        <v/>
      </c>
      <c r="Q70" s="18">
        <f>IF(OR($P70="",N($I70)=0),"",$P70/$I70)</f>
        <v/>
      </c>
      <c r="R70" s="18">
        <f>IF(OR($P70="",N($F70)=0),"",$P70/$F70)</f>
        <v/>
      </c>
      <c r="S70" s="21">
        <f>IF(OR($P70="",N($J70)=0),"",$P70/$J70)</f>
        <v/>
      </c>
      <c r="T70" s="22">
        <f>IF($S70="","",IF($S70&lt;=Configuración!$C$3,"En objetivo",IF($S70&lt;=Configuración!$C$4,"Alerta","Crítico")))</f>
        <v/>
      </c>
      <c r="U70" s="18">
        <f>IF(OR($Q70="",N(Configuración!$C$3)=0),"",$Q70/Configuración!$C$3)</f>
        <v/>
      </c>
      <c r="V70" s="22">
        <f>IF(OR($H70="",$I70=""),"",MAX(0,$H70-$I70))</f>
        <v/>
      </c>
      <c r="W70" s="16" t="n"/>
    </row>
    <row r="71">
      <c r="A71" s="19" t="n"/>
      <c r="B71" s="16" t="n"/>
      <c r="C71" s="16" t="n"/>
      <c r="D71" s="16" t="n"/>
      <c r="E71" s="16" t="n"/>
      <c r="F71" s="20" t="n"/>
      <c r="G71" s="20" t="n"/>
      <c r="H71" s="16" t="n"/>
      <c r="I71" s="16" t="n"/>
      <c r="J71" s="17" t="n"/>
      <c r="K71" s="17" t="n"/>
      <c r="L71" s="18">
        <f>IF($C71="","",N($F71)*N(IFERROR(INDEX('Vehículos y choferes'!$B$2:$B$16,MATCH($C71,'Vehículos y choferes'!$A$2:$A$16,0)),0))/100*N(IFERROR(INDEX('Vehículos y choferes'!$C$2:$C$16,MATCH($C71,'Vehículos y choferes'!$A$2:$A$16,0)),0)))</f>
        <v/>
      </c>
      <c r="M71" s="18">
        <f>IF($C71="","",N($F71)*N(IFERROR(INDEX('Vehículos y choferes'!$E$2:$E$16,MATCH($C71,'Vehículos y choferes'!$A$2:$A$16,0)),0)))</f>
        <v/>
      </c>
      <c r="N71" s="18">
        <f>IF($C71="","",N(IFERROR(INDEX('Vehículos y choferes'!$G$2:$G$16,MATCH($C71,'Vehículos y choferes'!$A$2:$A$16,0)),0)))</f>
        <v/>
      </c>
      <c r="O71" s="18">
        <f>IF(AND($D71="",$E71=""),"",N($G71)*(IF($D71="",0,IFERROR(INDEX('Vehículos y choferes'!$J$2:$J$31,MATCH($D71,'Vehículos y choferes'!$I$2:$I$31,0)),0))+IF($E71="",0,IFERROR(INDEX('Vehículos y choferes'!$J$2:$J$31,MATCH($E71,'Vehículos y choferes'!$I$2:$I$31,0)),0))))</f>
        <v/>
      </c>
      <c r="P71" s="18">
        <f>IF(AND($C71="",$D71=""),"",N($K71)+N($L71)+N($M71)+N($N71)+N($O71))</f>
        <v/>
      </c>
      <c r="Q71" s="18">
        <f>IF(OR($P71="",N($I71)=0),"",$P71/$I71)</f>
        <v/>
      </c>
      <c r="R71" s="18">
        <f>IF(OR($P71="",N($F71)=0),"",$P71/$F71)</f>
        <v/>
      </c>
      <c r="S71" s="21">
        <f>IF(OR($P71="",N($J71)=0),"",$P71/$J71)</f>
        <v/>
      </c>
      <c r="T71" s="22">
        <f>IF($S71="","",IF($S71&lt;=Configuración!$C$3,"En objetivo",IF($S71&lt;=Configuración!$C$4,"Alerta","Crítico")))</f>
        <v/>
      </c>
      <c r="U71" s="18">
        <f>IF(OR($Q71="",N(Configuración!$C$3)=0),"",$Q71/Configuración!$C$3)</f>
        <v/>
      </c>
      <c r="V71" s="22">
        <f>IF(OR($H71="",$I71=""),"",MAX(0,$H71-$I71))</f>
        <v/>
      </c>
      <c r="W71" s="16" t="n"/>
    </row>
    <row r="72">
      <c r="A72" s="19" t="n"/>
      <c r="B72" s="16" t="n"/>
      <c r="C72" s="16" t="n"/>
      <c r="D72" s="16" t="n"/>
      <c r="E72" s="16" t="n"/>
      <c r="F72" s="20" t="n"/>
      <c r="G72" s="20" t="n"/>
      <c r="H72" s="16" t="n"/>
      <c r="I72" s="16" t="n"/>
      <c r="J72" s="17" t="n"/>
      <c r="K72" s="17" t="n"/>
      <c r="L72" s="18">
        <f>IF($C72="","",N($F72)*N(IFERROR(INDEX('Vehículos y choferes'!$B$2:$B$16,MATCH($C72,'Vehículos y choferes'!$A$2:$A$16,0)),0))/100*N(IFERROR(INDEX('Vehículos y choferes'!$C$2:$C$16,MATCH($C72,'Vehículos y choferes'!$A$2:$A$16,0)),0)))</f>
        <v/>
      </c>
      <c r="M72" s="18">
        <f>IF($C72="","",N($F72)*N(IFERROR(INDEX('Vehículos y choferes'!$E$2:$E$16,MATCH($C72,'Vehículos y choferes'!$A$2:$A$16,0)),0)))</f>
        <v/>
      </c>
      <c r="N72" s="18">
        <f>IF($C72="","",N(IFERROR(INDEX('Vehículos y choferes'!$G$2:$G$16,MATCH($C72,'Vehículos y choferes'!$A$2:$A$16,0)),0)))</f>
        <v/>
      </c>
      <c r="O72" s="18">
        <f>IF(AND($D72="",$E72=""),"",N($G72)*(IF($D72="",0,IFERROR(INDEX('Vehículos y choferes'!$J$2:$J$31,MATCH($D72,'Vehículos y choferes'!$I$2:$I$31,0)),0))+IF($E72="",0,IFERROR(INDEX('Vehículos y choferes'!$J$2:$J$31,MATCH($E72,'Vehículos y choferes'!$I$2:$I$31,0)),0))))</f>
        <v/>
      </c>
      <c r="P72" s="18">
        <f>IF(AND($C72="",$D72=""),"",N($K72)+N($L72)+N($M72)+N($N72)+N($O72))</f>
        <v/>
      </c>
      <c r="Q72" s="18">
        <f>IF(OR($P72="",N($I72)=0),"",$P72/$I72)</f>
        <v/>
      </c>
      <c r="R72" s="18">
        <f>IF(OR($P72="",N($F72)=0),"",$P72/$F72)</f>
        <v/>
      </c>
      <c r="S72" s="21">
        <f>IF(OR($P72="",N($J72)=0),"",$P72/$J72)</f>
        <v/>
      </c>
      <c r="T72" s="22">
        <f>IF($S72="","",IF($S72&lt;=Configuración!$C$3,"En objetivo",IF($S72&lt;=Configuración!$C$4,"Alerta","Crítico")))</f>
        <v/>
      </c>
      <c r="U72" s="18">
        <f>IF(OR($Q72="",N(Configuración!$C$3)=0),"",$Q72/Configuración!$C$3)</f>
        <v/>
      </c>
      <c r="V72" s="22">
        <f>IF(OR($H72="",$I72=""),"",MAX(0,$H72-$I72))</f>
        <v/>
      </c>
      <c r="W72" s="16" t="n"/>
    </row>
    <row r="73">
      <c r="A73" s="19" t="n"/>
      <c r="B73" s="16" t="n"/>
      <c r="C73" s="16" t="n"/>
      <c r="D73" s="16" t="n"/>
      <c r="E73" s="16" t="n"/>
      <c r="F73" s="20" t="n"/>
      <c r="G73" s="20" t="n"/>
      <c r="H73" s="16" t="n"/>
      <c r="I73" s="16" t="n"/>
      <c r="J73" s="17" t="n"/>
      <c r="K73" s="17" t="n"/>
      <c r="L73" s="18">
        <f>IF($C73="","",N($F73)*N(IFERROR(INDEX('Vehículos y choferes'!$B$2:$B$16,MATCH($C73,'Vehículos y choferes'!$A$2:$A$16,0)),0))/100*N(IFERROR(INDEX('Vehículos y choferes'!$C$2:$C$16,MATCH($C73,'Vehículos y choferes'!$A$2:$A$16,0)),0)))</f>
        <v/>
      </c>
      <c r="M73" s="18">
        <f>IF($C73="","",N($F73)*N(IFERROR(INDEX('Vehículos y choferes'!$E$2:$E$16,MATCH($C73,'Vehículos y choferes'!$A$2:$A$16,0)),0)))</f>
        <v/>
      </c>
      <c r="N73" s="18">
        <f>IF($C73="","",N(IFERROR(INDEX('Vehículos y choferes'!$G$2:$G$16,MATCH($C73,'Vehículos y choferes'!$A$2:$A$16,0)),0)))</f>
        <v/>
      </c>
      <c r="O73" s="18">
        <f>IF(AND($D73="",$E73=""),"",N($G73)*(IF($D73="",0,IFERROR(INDEX('Vehículos y choferes'!$J$2:$J$31,MATCH($D73,'Vehículos y choferes'!$I$2:$I$31,0)),0))+IF($E73="",0,IFERROR(INDEX('Vehículos y choferes'!$J$2:$J$31,MATCH($E73,'Vehículos y choferes'!$I$2:$I$31,0)),0))))</f>
        <v/>
      </c>
      <c r="P73" s="18">
        <f>IF(AND($C73="",$D73=""),"",N($K73)+N($L73)+N($M73)+N($N73)+N($O73))</f>
        <v/>
      </c>
      <c r="Q73" s="18">
        <f>IF(OR($P73="",N($I73)=0),"",$P73/$I73)</f>
        <v/>
      </c>
      <c r="R73" s="18">
        <f>IF(OR($P73="",N($F73)=0),"",$P73/$F73)</f>
        <v/>
      </c>
      <c r="S73" s="21">
        <f>IF(OR($P73="",N($J73)=0),"",$P73/$J73)</f>
        <v/>
      </c>
      <c r="T73" s="22">
        <f>IF($S73="","",IF($S73&lt;=Configuración!$C$3,"En objetivo",IF($S73&lt;=Configuración!$C$4,"Alerta","Crítico")))</f>
        <v/>
      </c>
      <c r="U73" s="18">
        <f>IF(OR($Q73="",N(Configuración!$C$3)=0),"",$Q73/Configuración!$C$3)</f>
        <v/>
      </c>
      <c r="V73" s="22">
        <f>IF(OR($H73="",$I73=""),"",MAX(0,$H73-$I73))</f>
        <v/>
      </c>
      <c r="W73" s="16" t="n"/>
    </row>
    <row r="74">
      <c r="A74" s="19" t="n"/>
      <c r="B74" s="16" t="n"/>
      <c r="C74" s="16" t="n"/>
      <c r="D74" s="16" t="n"/>
      <c r="E74" s="16" t="n"/>
      <c r="F74" s="20" t="n"/>
      <c r="G74" s="20" t="n"/>
      <c r="H74" s="16" t="n"/>
      <c r="I74" s="16" t="n"/>
      <c r="J74" s="17" t="n"/>
      <c r="K74" s="17" t="n"/>
      <c r="L74" s="18">
        <f>IF($C74="","",N($F74)*N(IFERROR(INDEX('Vehículos y choferes'!$B$2:$B$16,MATCH($C74,'Vehículos y choferes'!$A$2:$A$16,0)),0))/100*N(IFERROR(INDEX('Vehículos y choferes'!$C$2:$C$16,MATCH($C74,'Vehículos y choferes'!$A$2:$A$16,0)),0)))</f>
        <v/>
      </c>
      <c r="M74" s="18">
        <f>IF($C74="","",N($F74)*N(IFERROR(INDEX('Vehículos y choferes'!$E$2:$E$16,MATCH($C74,'Vehículos y choferes'!$A$2:$A$16,0)),0)))</f>
        <v/>
      </c>
      <c r="N74" s="18">
        <f>IF($C74="","",N(IFERROR(INDEX('Vehículos y choferes'!$G$2:$G$16,MATCH($C74,'Vehículos y choferes'!$A$2:$A$16,0)),0)))</f>
        <v/>
      </c>
      <c r="O74" s="18">
        <f>IF(AND($D74="",$E74=""),"",N($G74)*(IF($D74="",0,IFERROR(INDEX('Vehículos y choferes'!$J$2:$J$31,MATCH($D74,'Vehículos y choferes'!$I$2:$I$31,0)),0))+IF($E74="",0,IFERROR(INDEX('Vehículos y choferes'!$J$2:$J$31,MATCH($E74,'Vehículos y choferes'!$I$2:$I$31,0)),0))))</f>
        <v/>
      </c>
      <c r="P74" s="18">
        <f>IF(AND($C74="",$D74=""),"",N($K74)+N($L74)+N($M74)+N($N74)+N($O74))</f>
        <v/>
      </c>
      <c r="Q74" s="18">
        <f>IF(OR($P74="",N($I74)=0),"",$P74/$I74)</f>
        <v/>
      </c>
      <c r="R74" s="18">
        <f>IF(OR($P74="",N($F74)=0),"",$P74/$F74)</f>
        <v/>
      </c>
      <c r="S74" s="21">
        <f>IF(OR($P74="",N($J74)=0),"",$P74/$J74)</f>
        <v/>
      </c>
      <c r="T74" s="22">
        <f>IF($S74="","",IF($S74&lt;=Configuración!$C$3,"En objetivo",IF($S74&lt;=Configuración!$C$4,"Alerta","Crítico")))</f>
        <v/>
      </c>
      <c r="U74" s="18">
        <f>IF(OR($Q74="",N(Configuración!$C$3)=0),"",$Q74/Configuración!$C$3)</f>
        <v/>
      </c>
      <c r="V74" s="22">
        <f>IF(OR($H74="",$I74=""),"",MAX(0,$H74-$I74))</f>
        <v/>
      </c>
      <c r="W74" s="16" t="n"/>
    </row>
    <row r="75">
      <c r="A75" s="19" t="n"/>
      <c r="B75" s="16" t="n"/>
      <c r="C75" s="16" t="n"/>
      <c r="D75" s="16" t="n"/>
      <c r="E75" s="16" t="n"/>
      <c r="F75" s="20" t="n"/>
      <c r="G75" s="20" t="n"/>
      <c r="H75" s="16" t="n"/>
      <c r="I75" s="16" t="n"/>
      <c r="J75" s="17" t="n"/>
      <c r="K75" s="17" t="n"/>
      <c r="L75" s="18">
        <f>IF($C75="","",N($F75)*N(IFERROR(INDEX('Vehículos y choferes'!$B$2:$B$16,MATCH($C75,'Vehículos y choferes'!$A$2:$A$16,0)),0))/100*N(IFERROR(INDEX('Vehículos y choferes'!$C$2:$C$16,MATCH($C75,'Vehículos y choferes'!$A$2:$A$16,0)),0)))</f>
        <v/>
      </c>
      <c r="M75" s="18">
        <f>IF($C75="","",N($F75)*N(IFERROR(INDEX('Vehículos y choferes'!$E$2:$E$16,MATCH($C75,'Vehículos y choferes'!$A$2:$A$16,0)),0)))</f>
        <v/>
      </c>
      <c r="N75" s="18">
        <f>IF($C75="","",N(IFERROR(INDEX('Vehículos y choferes'!$G$2:$G$16,MATCH($C75,'Vehículos y choferes'!$A$2:$A$16,0)),0)))</f>
        <v/>
      </c>
      <c r="O75" s="18">
        <f>IF(AND($D75="",$E75=""),"",N($G75)*(IF($D75="",0,IFERROR(INDEX('Vehículos y choferes'!$J$2:$J$31,MATCH($D75,'Vehículos y choferes'!$I$2:$I$31,0)),0))+IF($E75="",0,IFERROR(INDEX('Vehículos y choferes'!$J$2:$J$31,MATCH($E75,'Vehículos y choferes'!$I$2:$I$31,0)),0))))</f>
        <v/>
      </c>
      <c r="P75" s="18">
        <f>IF(AND($C75="",$D75=""),"",N($K75)+N($L75)+N($M75)+N($N75)+N($O75))</f>
        <v/>
      </c>
      <c r="Q75" s="18">
        <f>IF(OR($P75="",N($I75)=0),"",$P75/$I75)</f>
        <v/>
      </c>
      <c r="R75" s="18">
        <f>IF(OR($P75="",N($F75)=0),"",$P75/$F75)</f>
        <v/>
      </c>
      <c r="S75" s="21">
        <f>IF(OR($P75="",N($J75)=0),"",$P75/$J75)</f>
        <v/>
      </c>
      <c r="T75" s="22">
        <f>IF($S75="","",IF($S75&lt;=Configuración!$C$3,"En objetivo",IF($S75&lt;=Configuración!$C$4,"Alerta","Crítico")))</f>
        <v/>
      </c>
      <c r="U75" s="18">
        <f>IF(OR($Q75="",N(Configuración!$C$3)=0),"",$Q75/Configuración!$C$3)</f>
        <v/>
      </c>
      <c r="V75" s="22">
        <f>IF(OR($H75="",$I75=""),"",MAX(0,$H75-$I75))</f>
        <v/>
      </c>
      <c r="W75" s="16" t="n"/>
    </row>
    <row r="76">
      <c r="A76" s="19" t="n"/>
      <c r="B76" s="16" t="n"/>
      <c r="C76" s="16" t="n"/>
      <c r="D76" s="16" t="n"/>
      <c r="E76" s="16" t="n"/>
      <c r="F76" s="20" t="n"/>
      <c r="G76" s="20" t="n"/>
      <c r="H76" s="16" t="n"/>
      <c r="I76" s="16" t="n"/>
      <c r="J76" s="17" t="n"/>
      <c r="K76" s="17" t="n"/>
      <c r="L76" s="18">
        <f>IF($C76="","",N($F76)*N(IFERROR(INDEX('Vehículos y choferes'!$B$2:$B$16,MATCH($C76,'Vehículos y choferes'!$A$2:$A$16,0)),0))/100*N(IFERROR(INDEX('Vehículos y choferes'!$C$2:$C$16,MATCH($C76,'Vehículos y choferes'!$A$2:$A$16,0)),0)))</f>
        <v/>
      </c>
      <c r="M76" s="18">
        <f>IF($C76="","",N($F76)*N(IFERROR(INDEX('Vehículos y choferes'!$E$2:$E$16,MATCH($C76,'Vehículos y choferes'!$A$2:$A$16,0)),0)))</f>
        <v/>
      </c>
      <c r="N76" s="18">
        <f>IF($C76="","",N(IFERROR(INDEX('Vehículos y choferes'!$G$2:$G$16,MATCH($C76,'Vehículos y choferes'!$A$2:$A$16,0)),0)))</f>
        <v/>
      </c>
      <c r="O76" s="18">
        <f>IF(AND($D76="",$E76=""),"",N($G76)*(IF($D76="",0,IFERROR(INDEX('Vehículos y choferes'!$J$2:$J$31,MATCH($D76,'Vehículos y choferes'!$I$2:$I$31,0)),0))+IF($E76="",0,IFERROR(INDEX('Vehículos y choferes'!$J$2:$J$31,MATCH($E76,'Vehículos y choferes'!$I$2:$I$31,0)),0))))</f>
        <v/>
      </c>
      <c r="P76" s="18">
        <f>IF(AND($C76="",$D76=""),"",N($K76)+N($L76)+N($M76)+N($N76)+N($O76))</f>
        <v/>
      </c>
      <c r="Q76" s="18">
        <f>IF(OR($P76="",N($I76)=0),"",$P76/$I76)</f>
        <v/>
      </c>
      <c r="R76" s="18">
        <f>IF(OR($P76="",N($F76)=0),"",$P76/$F76)</f>
        <v/>
      </c>
      <c r="S76" s="21">
        <f>IF(OR($P76="",N($J76)=0),"",$P76/$J76)</f>
        <v/>
      </c>
      <c r="T76" s="22">
        <f>IF($S76="","",IF($S76&lt;=Configuración!$C$3,"En objetivo",IF($S76&lt;=Configuración!$C$4,"Alerta","Crítico")))</f>
        <v/>
      </c>
      <c r="U76" s="18">
        <f>IF(OR($Q76="",N(Configuración!$C$3)=0),"",$Q76/Configuración!$C$3)</f>
        <v/>
      </c>
      <c r="V76" s="22">
        <f>IF(OR($H76="",$I76=""),"",MAX(0,$H76-$I76))</f>
        <v/>
      </c>
      <c r="W76" s="16" t="n"/>
    </row>
    <row r="77">
      <c r="A77" s="19" t="n"/>
      <c r="B77" s="16" t="n"/>
      <c r="C77" s="16" t="n"/>
      <c r="D77" s="16" t="n"/>
      <c r="E77" s="16" t="n"/>
      <c r="F77" s="20" t="n"/>
      <c r="G77" s="20" t="n"/>
      <c r="H77" s="16" t="n"/>
      <c r="I77" s="16" t="n"/>
      <c r="J77" s="17" t="n"/>
      <c r="K77" s="17" t="n"/>
      <c r="L77" s="18">
        <f>IF($C77="","",N($F77)*N(IFERROR(INDEX('Vehículos y choferes'!$B$2:$B$16,MATCH($C77,'Vehículos y choferes'!$A$2:$A$16,0)),0))/100*N(IFERROR(INDEX('Vehículos y choferes'!$C$2:$C$16,MATCH($C77,'Vehículos y choferes'!$A$2:$A$16,0)),0)))</f>
        <v/>
      </c>
      <c r="M77" s="18">
        <f>IF($C77="","",N($F77)*N(IFERROR(INDEX('Vehículos y choferes'!$E$2:$E$16,MATCH($C77,'Vehículos y choferes'!$A$2:$A$16,0)),0)))</f>
        <v/>
      </c>
      <c r="N77" s="18">
        <f>IF($C77="","",N(IFERROR(INDEX('Vehículos y choferes'!$G$2:$G$16,MATCH($C77,'Vehículos y choferes'!$A$2:$A$16,0)),0)))</f>
        <v/>
      </c>
      <c r="O77" s="18">
        <f>IF(AND($D77="",$E77=""),"",N($G77)*(IF($D77="",0,IFERROR(INDEX('Vehículos y choferes'!$J$2:$J$31,MATCH($D77,'Vehículos y choferes'!$I$2:$I$31,0)),0))+IF($E77="",0,IFERROR(INDEX('Vehículos y choferes'!$J$2:$J$31,MATCH($E77,'Vehículos y choferes'!$I$2:$I$31,0)),0))))</f>
        <v/>
      </c>
      <c r="P77" s="18">
        <f>IF(AND($C77="",$D77=""),"",N($K77)+N($L77)+N($M77)+N($N77)+N($O77))</f>
        <v/>
      </c>
      <c r="Q77" s="18">
        <f>IF(OR($P77="",N($I77)=0),"",$P77/$I77)</f>
        <v/>
      </c>
      <c r="R77" s="18">
        <f>IF(OR($P77="",N($F77)=0),"",$P77/$F77)</f>
        <v/>
      </c>
      <c r="S77" s="21">
        <f>IF(OR($P77="",N($J77)=0),"",$P77/$J77)</f>
        <v/>
      </c>
      <c r="T77" s="22">
        <f>IF($S77="","",IF($S77&lt;=Configuración!$C$3,"En objetivo",IF($S77&lt;=Configuración!$C$4,"Alerta","Crítico")))</f>
        <v/>
      </c>
      <c r="U77" s="18">
        <f>IF(OR($Q77="",N(Configuración!$C$3)=0),"",$Q77/Configuración!$C$3)</f>
        <v/>
      </c>
      <c r="V77" s="22">
        <f>IF(OR($H77="",$I77=""),"",MAX(0,$H77-$I77))</f>
        <v/>
      </c>
      <c r="W77" s="16" t="n"/>
    </row>
    <row r="78">
      <c r="A78" s="19" t="n"/>
      <c r="B78" s="16" t="n"/>
      <c r="C78" s="16" t="n"/>
      <c r="D78" s="16" t="n"/>
      <c r="E78" s="16" t="n"/>
      <c r="F78" s="20" t="n"/>
      <c r="G78" s="20" t="n"/>
      <c r="H78" s="16" t="n"/>
      <c r="I78" s="16" t="n"/>
      <c r="J78" s="17" t="n"/>
      <c r="K78" s="17" t="n"/>
      <c r="L78" s="18">
        <f>IF($C78="","",N($F78)*N(IFERROR(INDEX('Vehículos y choferes'!$B$2:$B$16,MATCH($C78,'Vehículos y choferes'!$A$2:$A$16,0)),0))/100*N(IFERROR(INDEX('Vehículos y choferes'!$C$2:$C$16,MATCH($C78,'Vehículos y choferes'!$A$2:$A$16,0)),0)))</f>
        <v/>
      </c>
      <c r="M78" s="18">
        <f>IF($C78="","",N($F78)*N(IFERROR(INDEX('Vehículos y choferes'!$E$2:$E$16,MATCH($C78,'Vehículos y choferes'!$A$2:$A$16,0)),0)))</f>
        <v/>
      </c>
      <c r="N78" s="18">
        <f>IF($C78="","",N(IFERROR(INDEX('Vehículos y choferes'!$G$2:$G$16,MATCH($C78,'Vehículos y choferes'!$A$2:$A$16,0)),0)))</f>
        <v/>
      </c>
      <c r="O78" s="18">
        <f>IF(AND($D78="",$E78=""),"",N($G78)*(IF($D78="",0,IFERROR(INDEX('Vehículos y choferes'!$J$2:$J$31,MATCH($D78,'Vehículos y choferes'!$I$2:$I$31,0)),0))+IF($E78="",0,IFERROR(INDEX('Vehículos y choferes'!$J$2:$J$31,MATCH($E78,'Vehículos y choferes'!$I$2:$I$31,0)),0))))</f>
        <v/>
      </c>
      <c r="P78" s="18">
        <f>IF(AND($C78="",$D78=""),"",N($K78)+N($L78)+N($M78)+N($N78)+N($O78))</f>
        <v/>
      </c>
      <c r="Q78" s="18">
        <f>IF(OR($P78="",N($I78)=0),"",$P78/$I78)</f>
        <v/>
      </c>
      <c r="R78" s="18">
        <f>IF(OR($P78="",N($F78)=0),"",$P78/$F78)</f>
        <v/>
      </c>
      <c r="S78" s="21">
        <f>IF(OR($P78="",N($J78)=0),"",$P78/$J78)</f>
        <v/>
      </c>
      <c r="T78" s="22">
        <f>IF($S78="","",IF($S78&lt;=Configuración!$C$3,"En objetivo",IF($S78&lt;=Configuración!$C$4,"Alerta","Crítico")))</f>
        <v/>
      </c>
      <c r="U78" s="18">
        <f>IF(OR($Q78="",N(Configuración!$C$3)=0),"",$Q78/Configuración!$C$3)</f>
        <v/>
      </c>
      <c r="V78" s="22">
        <f>IF(OR($H78="",$I78=""),"",MAX(0,$H78-$I78))</f>
        <v/>
      </c>
      <c r="W78" s="16" t="n"/>
    </row>
    <row r="79">
      <c r="A79" s="19" t="n"/>
      <c r="B79" s="16" t="n"/>
      <c r="C79" s="16" t="n"/>
      <c r="D79" s="16" t="n"/>
      <c r="E79" s="16" t="n"/>
      <c r="F79" s="20" t="n"/>
      <c r="G79" s="20" t="n"/>
      <c r="H79" s="16" t="n"/>
      <c r="I79" s="16" t="n"/>
      <c r="J79" s="17" t="n"/>
      <c r="K79" s="17" t="n"/>
      <c r="L79" s="18">
        <f>IF($C79="","",N($F79)*N(IFERROR(INDEX('Vehículos y choferes'!$B$2:$B$16,MATCH($C79,'Vehículos y choferes'!$A$2:$A$16,0)),0))/100*N(IFERROR(INDEX('Vehículos y choferes'!$C$2:$C$16,MATCH($C79,'Vehículos y choferes'!$A$2:$A$16,0)),0)))</f>
        <v/>
      </c>
      <c r="M79" s="18">
        <f>IF($C79="","",N($F79)*N(IFERROR(INDEX('Vehículos y choferes'!$E$2:$E$16,MATCH($C79,'Vehículos y choferes'!$A$2:$A$16,0)),0)))</f>
        <v/>
      </c>
      <c r="N79" s="18">
        <f>IF($C79="","",N(IFERROR(INDEX('Vehículos y choferes'!$G$2:$G$16,MATCH($C79,'Vehículos y choferes'!$A$2:$A$16,0)),0)))</f>
        <v/>
      </c>
      <c r="O79" s="18">
        <f>IF(AND($D79="",$E79=""),"",N($G79)*(IF($D79="",0,IFERROR(INDEX('Vehículos y choferes'!$J$2:$J$31,MATCH($D79,'Vehículos y choferes'!$I$2:$I$31,0)),0))+IF($E79="",0,IFERROR(INDEX('Vehículos y choferes'!$J$2:$J$31,MATCH($E79,'Vehículos y choferes'!$I$2:$I$31,0)),0))))</f>
        <v/>
      </c>
      <c r="P79" s="18">
        <f>IF(AND($C79="",$D79=""),"",N($K79)+N($L79)+N($M79)+N($N79)+N($O79))</f>
        <v/>
      </c>
      <c r="Q79" s="18">
        <f>IF(OR($P79="",N($I79)=0),"",$P79/$I79)</f>
        <v/>
      </c>
      <c r="R79" s="18">
        <f>IF(OR($P79="",N($F79)=0),"",$P79/$F79)</f>
        <v/>
      </c>
      <c r="S79" s="21">
        <f>IF(OR($P79="",N($J79)=0),"",$P79/$J79)</f>
        <v/>
      </c>
      <c r="T79" s="22">
        <f>IF($S79="","",IF($S79&lt;=Configuración!$C$3,"En objetivo",IF($S79&lt;=Configuración!$C$4,"Alerta","Crítico")))</f>
        <v/>
      </c>
      <c r="U79" s="18">
        <f>IF(OR($Q79="",N(Configuración!$C$3)=0),"",$Q79/Configuración!$C$3)</f>
        <v/>
      </c>
      <c r="V79" s="22">
        <f>IF(OR($H79="",$I79=""),"",MAX(0,$H79-$I79))</f>
        <v/>
      </c>
      <c r="W79" s="16" t="n"/>
    </row>
    <row r="80">
      <c r="A80" s="19" t="n"/>
      <c r="B80" s="16" t="n"/>
      <c r="C80" s="16" t="n"/>
      <c r="D80" s="16" t="n"/>
      <c r="E80" s="16" t="n"/>
      <c r="F80" s="20" t="n"/>
      <c r="G80" s="20" t="n"/>
      <c r="H80" s="16" t="n"/>
      <c r="I80" s="16" t="n"/>
      <c r="J80" s="17" t="n"/>
      <c r="K80" s="17" t="n"/>
      <c r="L80" s="18">
        <f>IF($C80="","",N($F80)*N(IFERROR(INDEX('Vehículos y choferes'!$B$2:$B$16,MATCH($C80,'Vehículos y choferes'!$A$2:$A$16,0)),0))/100*N(IFERROR(INDEX('Vehículos y choferes'!$C$2:$C$16,MATCH($C80,'Vehículos y choferes'!$A$2:$A$16,0)),0)))</f>
        <v/>
      </c>
      <c r="M80" s="18">
        <f>IF($C80="","",N($F80)*N(IFERROR(INDEX('Vehículos y choferes'!$E$2:$E$16,MATCH($C80,'Vehículos y choferes'!$A$2:$A$16,0)),0)))</f>
        <v/>
      </c>
      <c r="N80" s="18">
        <f>IF($C80="","",N(IFERROR(INDEX('Vehículos y choferes'!$G$2:$G$16,MATCH($C80,'Vehículos y choferes'!$A$2:$A$16,0)),0)))</f>
        <v/>
      </c>
      <c r="O80" s="18">
        <f>IF(AND($D80="",$E80=""),"",N($G80)*(IF($D80="",0,IFERROR(INDEX('Vehículos y choferes'!$J$2:$J$31,MATCH($D80,'Vehículos y choferes'!$I$2:$I$31,0)),0))+IF($E80="",0,IFERROR(INDEX('Vehículos y choferes'!$J$2:$J$31,MATCH($E80,'Vehículos y choferes'!$I$2:$I$31,0)),0))))</f>
        <v/>
      </c>
      <c r="P80" s="18">
        <f>IF(AND($C80="",$D80=""),"",N($K80)+N($L80)+N($M80)+N($N80)+N($O80))</f>
        <v/>
      </c>
      <c r="Q80" s="18">
        <f>IF(OR($P80="",N($I80)=0),"",$P80/$I80)</f>
        <v/>
      </c>
      <c r="R80" s="18">
        <f>IF(OR($P80="",N($F80)=0),"",$P80/$F80)</f>
        <v/>
      </c>
      <c r="S80" s="21">
        <f>IF(OR($P80="",N($J80)=0),"",$P80/$J80)</f>
        <v/>
      </c>
      <c r="T80" s="22">
        <f>IF($S80="","",IF($S80&lt;=Configuración!$C$3,"En objetivo",IF($S80&lt;=Configuración!$C$4,"Alerta","Crítico")))</f>
        <v/>
      </c>
      <c r="U80" s="18">
        <f>IF(OR($Q80="",N(Configuración!$C$3)=0),"",$Q80/Configuración!$C$3)</f>
        <v/>
      </c>
      <c r="V80" s="22">
        <f>IF(OR($H80="",$I80=""),"",MAX(0,$H80-$I80))</f>
        <v/>
      </c>
      <c r="W80" s="16" t="n"/>
    </row>
    <row r="81">
      <c r="A81" s="19" t="n"/>
      <c r="B81" s="16" t="n"/>
      <c r="C81" s="16" t="n"/>
      <c r="D81" s="16" t="n"/>
      <c r="E81" s="16" t="n"/>
      <c r="F81" s="20" t="n"/>
      <c r="G81" s="20" t="n"/>
      <c r="H81" s="16" t="n"/>
      <c r="I81" s="16" t="n"/>
      <c r="J81" s="17" t="n"/>
      <c r="K81" s="17" t="n"/>
      <c r="L81" s="18">
        <f>IF($C81="","",N($F81)*N(IFERROR(INDEX('Vehículos y choferes'!$B$2:$B$16,MATCH($C81,'Vehículos y choferes'!$A$2:$A$16,0)),0))/100*N(IFERROR(INDEX('Vehículos y choferes'!$C$2:$C$16,MATCH($C81,'Vehículos y choferes'!$A$2:$A$16,0)),0)))</f>
        <v/>
      </c>
      <c r="M81" s="18">
        <f>IF($C81="","",N($F81)*N(IFERROR(INDEX('Vehículos y choferes'!$E$2:$E$16,MATCH($C81,'Vehículos y choferes'!$A$2:$A$16,0)),0)))</f>
        <v/>
      </c>
      <c r="N81" s="18">
        <f>IF($C81="","",N(IFERROR(INDEX('Vehículos y choferes'!$G$2:$G$16,MATCH($C81,'Vehículos y choferes'!$A$2:$A$16,0)),0)))</f>
        <v/>
      </c>
      <c r="O81" s="18">
        <f>IF(AND($D81="",$E81=""),"",N($G81)*(IF($D81="",0,IFERROR(INDEX('Vehículos y choferes'!$J$2:$J$31,MATCH($D81,'Vehículos y choferes'!$I$2:$I$31,0)),0))+IF($E81="",0,IFERROR(INDEX('Vehículos y choferes'!$J$2:$J$31,MATCH($E81,'Vehículos y choferes'!$I$2:$I$31,0)),0))))</f>
        <v/>
      </c>
      <c r="P81" s="18">
        <f>IF(AND($C81="",$D81=""),"",N($K81)+N($L81)+N($M81)+N($N81)+N($O81))</f>
        <v/>
      </c>
      <c r="Q81" s="18">
        <f>IF(OR($P81="",N($I81)=0),"",$P81/$I81)</f>
        <v/>
      </c>
      <c r="R81" s="18">
        <f>IF(OR($P81="",N($F81)=0),"",$P81/$F81)</f>
        <v/>
      </c>
      <c r="S81" s="21">
        <f>IF(OR($P81="",N($J81)=0),"",$P81/$J81)</f>
        <v/>
      </c>
      <c r="T81" s="22">
        <f>IF($S81="","",IF($S81&lt;=Configuración!$C$3,"En objetivo",IF($S81&lt;=Configuración!$C$4,"Alerta","Crítico")))</f>
        <v/>
      </c>
      <c r="U81" s="18">
        <f>IF(OR($Q81="",N(Configuración!$C$3)=0),"",$Q81/Configuración!$C$3)</f>
        <v/>
      </c>
      <c r="V81" s="22">
        <f>IF(OR($H81="",$I81=""),"",MAX(0,$H81-$I81))</f>
        <v/>
      </c>
      <c r="W81" s="16" t="n"/>
    </row>
    <row r="82">
      <c r="A82" s="19" t="n"/>
      <c r="B82" s="16" t="n"/>
      <c r="C82" s="16" t="n"/>
      <c r="D82" s="16" t="n"/>
      <c r="E82" s="16" t="n"/>
      <c r="F82" s="20" t="n"/>
      <c r="G82" s="20" t="n"/>
      <c r="H82" s="16" t="n"/>
      <c r="I82" s="16" t="n"/>
      <c r="J82" s="17" t="n"/>
      <c r="K82" s="17" t="n"/>
      <c r="L82" s="18">
        <f>IF($C82="","",N($F82)*N(IFERROR(INDEX('Vehículos y choferes'!$B$2:$B$16,MATCH($C82,'Vehículos y choferes'!$A$2:$A$16,0)),0))/100*N(IFERROR(INDEX('Vehículos y choferes'!$C$2:$C$16,MATCH($C82,'Vehículos y choferes'!$A$2:$A$16,0)),0)))</f>
        <v/>
      </c>
      <c r="M82" s="18">
        <f>IF($C82="","",N($F82)*N(IFERROR(INDEX('Vehículos y choferes'!$E$2:$E$16,MATCH($C82,'Vehículos y choferes'!$A$2:$A$16,0)),0)))</f>
        <v/>
      </c>
      <c r="N82" s="18">
        <f>IF($C82="","",N(IFERROR(INDEX('Vehículos y choferes'!$G$2:$G$16,MATCH($C82,'Vehículos y choferes'!$A$2:$A$16,0)),0)))</f>
        <v/>
      </c>
      <c r="O82" s="18">
        <f>IF(AND($D82="",$E82=""),"",N($G82)*(IF($D82="",0,IFERROR(INDEX('Vehículos y choferes'!$J$2:$J$31,MATCH($D82,'Vehículos y choferes'!$I$2:$I$31,0)),0))+IF($E82="",0,IFERROR(INDEX('Vehículos y choferes'!$J$2:$J$31,MATCH($E82,'Vehículos y choferes'!$I$2:$I$31,0)),0))))</f>
        <v/>
      </c>
      <c r="P82" s="18">
        <f>IF(AND($C82="",$D82=""),"",N($K82)+N($L82)+N($M82)+N($N82)+N($O82))</f>
        <v/>
      </c>
      <c r="Q82" s="18">
        <f>IF(OR($P82="",N($I82)=0),"",$P82/$I82)</f>
        <v/>
      </c>
      <c r="R82" s="18">
        <f>IF(OR($P82="",N($F82)=0),"",$P82/$F82)</f>
        <v/>
      </c>
      <c r="S82" s="21">
        <f>IF(OR($P82="",N($J82)=0),"",$P82/$J82)</f>
        <v/>
      </c>
      <c r="T82" s="22">
        <f>IF($S82="","",IF($S82&lt;=Configuración!$C$3,"En objetivo",IF($S82&lt;=Configuración!$C$4,"Alerta","Crítico")))</f>
        <v/>
      </c>
      <c r="U82" s="18">
        <f>IF(OR($Q82="",N(Configuración!$C$3)=0),"",$Q82/Configuración!$C$3)</f>
        <v/>
      </c>
      <c r="V82" s="22">
        <f>IF(OR($H82="",$I82=""),"",MAX(0,$H82-$I82))</f>
        <v/>
      </c>
      <c r="W82" s="16" t="n"/>
    </row>
    <row r="83">
      <c r="A83" s="19" t="n"/>
      <c r="B83" s="16" t="n"/>
      <c r="C83" s="16" t="n"/>
      <c r="D83" s="16" t="n"/>
      <c r="E83" s="16" t="n"/>
      <c r="F83" s="20" t="n"/>
      <c r="G83" s="20" t="n"/>
      <c r="H83" s="16" t="n"/>
      <c r="I83" s="16" t="n"/>
      <c r="J83" s="17" t="n"/>
      <c r="K83" s="17" t="n"/>
      <c r="L83" s="18">
        <f>IF($C83="","",N($F83)*N(IFERROR(INDEX('Vehículos y choferes'!$B$2:$B$16,MATCH($C83,'Vehículos y choferes'!$A$2:$A$16,0)),0))/100*N(IFERROR(INDEX('Vehículos y choferes'!$C$2:$C$16,MATCH($C83,'Vehículos y choferes'!$A$2:$A$16,0)),0)))</f>
        <v/>
      </c>
      <c r="M83" s="18">
        <f>IF($C83="","",N($F83)*N(IFERROR(INDEX('Vehículos y choferes'!$E$2:$E$16,MATCH($C83,'Vehículos y choferes'!$A$2:$A$16,0)),0)))</f>
        <v/>
      </c>
      <c r="N83" s="18">
        <f>IF($C83="","",N(IFERROR(INDEX('Vehículos y choferes'!$G$2:$G$16,MATCH($C83,'Vehículos y choferes'!$A$2:$A$16,0)),0)))</f>
        <v/>
      </c>
      <c r="O83" s="18">
        <f>IF(AND($D83="",$E83=""),"",N($G83)*(IF($D83="",0,IFERROR(INDEX('Vehículos y choferes'!$J$2:$J$31,MATCH($D83,'Vehículos y choferes'!$I$2:$I$31,0)),0))+IF($E83="",0,IFERROR(INDEX('Vehículos y choferes'!$J$2:$J$31,MATCH($E83,'Vehículos y choferes'!$I$2:$I$31,0)),0))))</f>
        <v/>
      </c>
      <c r="P83" s="18">
        <f>IF(AND($C83="",$D83=""),"",N($K83)+N($L83)+N($M83)+N($N83)+N($O83))</f>
        <v/>
      </c>
      <c r="Q83" s="18">
        <f>IF(OR($P83="",N($I83)=0),"",$P83/$I83)</f>
        <v/>
      </c>
      <c r="R83" s="18">
        <f>IF(OR($P83="",N($F83)=0),"",$P83/$F83)</f>
        <v/>
      </c>
      <c r="S83" s="21">
        <f>IF(OR($P83="",N($J83)=0),"",$P83/$J83)</f>
        <v/>
      </c>
      <c r="T83" s="22">
        <f>IF($S83="","",IF($S83&lt;=Configuración!$C$3,"En objetivo",IF($S83&lt;=Configuración!$C$4,"Alerta","Crítico")))</f>
        <v/>
      </c>
      <c r="U83" s="18">
        <f>IF(OR($Q83="",N(Configuración!$C$3)=0),"",$Q83/Configuración!$C$3)</f>
        <v/>
      </c>
      <c r="V83" s="22">
        <f>IF(OR($H83="",$I83=""),"",MAX(0,$H83-$I83))</f>
        <v/>
      </c>
      <c r="W83" s="16" t="n"/>
    </row>
    <row r="84">
      <c r="A84" s="19" t="n"/>
      <c r="B84" s="16" t="n"/>
      <c r="C84" s="16" t="n"/>
      <c r="D84" s="16" t="n"/>
      <c r="E84" s="16" t="n"/>
      <c r="F84" s="20" t="n"/>
      <c r="G84" s="20" t="n"/>
      <c r="H84" s="16" t="n"/>
      <c r="I84" s="16" t="n"/>
      <c r="J84" s="17" t="n"/>
      <c r="K84" s="17" t="n"/>
      <c r="L84" s="18">
        <f>IF($C84="","",N($F84)*N(IFERROR(INDEX('Vehículos y choferes'!$B$2:$B$16,MATCH($C84,'Vehículos y choferes'!$A$2:$A$16,0)),0))/100*N(IFERROR(INDEX('Vehículos y choferes'!$C$2:$C$16,MATCH($C84,'Vehículos y choferes'!$A$2:$A$16,0)),0)))</f>
        <v/>
      </c>
      <c r="M84" s="18">
        <f>IF($C84="","",N($F84)*N(IFERROR(INDEX('Vehículos y choferes'!$E$2:$E$16,MATCH($C84,'Vehículos y choferes'!$A$2:$A$16,0)),0)))</f>
        <v/>
      </c>
      <c r="N84" s="18">
        <f>IF($C84="","",N(IFERROR(INDEX('Vehículos y choferes'!$G$2:$G$16,MATCH($C84,'Vehículos y choferes'!$A$2:$A$16,0)),0)))</f>
        <v/>
      </c>
      <c r="O84" s="18">
        <f>IF(AND($D84="",$E84=""),"",N($G84)*(IF($D84="",0,IFERROR(INDEX('Vehículos y choferes'!$J$2:$J$31,MATCH($D84,'Vehículos y choferes'!$I$2:$I$31,0)),0))+IF($E84="",0,IFERROR(INDEX('Vehículos y choferes'!$J$2:$J$31,MATCH($E84,'Vehículos y choferes'!$I$2:$I$31,0)),0))))</f>
        <v/>
      </c>
      <c r="P84" s="18">
        <f>IF(AND($C84="",$D84=""),"",N($K84)+N($L84)+N($M84)+N($N84)+N($O84))</f>
        <v/>
      </c>
      <c r="Q84" s="18">
        <f>IF(OR($P84="",N($I84)=0),"",$P84/$I84)</f>
        <v/>
      </c>
      <c r="R84" s="18">
        <f>IF(OR($P84="",N($F84)=0),"",$P84/$F84)</f>
        <v/>
      </c>
      <c r="S84" s="21">
        <f>IF(OR($P84="",N($J84)=0),"",$P84/$J84)</f>
        <v/>
      </c>
      <c r="T84" s="22">
        <f>IF($S84="","",IF($S84&lt;=Configuración!$C$3,"En objetivo",IF($S84&lt;=Configuración!$C$4,"Alerta","Crítico")))</f>
        <v/>
      </c>
      <c r="U84" s="18">
        <f>IF(OR($Q84="",N(Configuración!$C$3)=0),"",$Q84/Configuración!$C$3)</f>
        <v/>
      </c>
      <c r="V84" s="22">
        <f>IF(OR($H84="",$I84=""),"",MAX(0,$H84-$I84))</f>
        <v/>
      </c>
      <c r="W84" s="16" t="n"/>
    </row>
    <row r="85">
      <c r="A85" s="19" t="n"/>
      <c r="B85" s="16" t="n"/>
      <c r="C85" s="16" t="n"/>
      <c r="D85" s="16" t="n"/>
      <c r="E85" s="16" t="n"/>
      <c r="F85" s="20" t="n"/>
      <c r="G85" s="20" t="n"/>
      <c r="H85" s="16" t="n"/>
      <c r="I85" s="16" t="n"/>
      <c r="J85" s="17" t="n"/>
      <c r="K85" s="17" t="n"/>
      <c r="L85" s="18">
        <f>IF($C85="","",N($F85)*N(IFERROR(INDEX('Vehículos y choferes'!$B$2:$B$16,MATCH($C85,'Vehículos y choferes'!$A$2:$A$16,0)),0))/100*N(IFERROR(INDEX('Vehículos y choferes'!$C$2:$C$16,MATCH($C85,'Vehículos y choferes'!$A$2:$A$16,0)),0)))</f>
        <v/>
      </c>
      <c r="M85" s="18">
        <f>IF($C85="","",N($F85)*N(IFERROR(INDEX('Vehículos y choferes'!$E$2:$E$16,MATCH($C85,'Vehículos y choferes'!$A$2:$A$16,0)),0)))</f>
        <v/>
      </c>
      <c r="N85" s="18">
        <f>IF($C85="","",N(IFERROR(INDEX('Vehículos y choferes'!$G$2:$G$16,MATCH($C85,'Vehículos y choferes'!$A$2:$A$16,0)),0)))</f>
        <v/>
      </c>
      <c r="O85" s="18">
        <f>IF(AND($D85="",$E85=""),"",N($G85)*(IF($D85="",0,IFERROR(INDEX('Vehículos y choferes'!$J$2:$J$31,MATCH($D85,'Vehículos y choferes'!$I$2:$I$31,0)),0))+IF($E85="",0,IFERROR(INDEX('Vehículos y choferes'!$J$2:$J$31,MATCH($E85,'Vehículos y choferes'!$I$2:$I$31,0)),0))))</f>
        <v/>
      </c>
      <c r="P85" s="18">
        <f>IF(AND($C85="",$D85=""),"",N($K85)+N($L85)+N($M85)+N($N85)+N($O85))</f>
        <v/>
      </c>
      <c r="Q85" s="18">
        <f>IF(OR($P85="",N($I85)=0),"",$P85/$I85)</f>
        <v/>
      </c>
      <c r="R85" s="18">
        <f>IF(OR($P85="",N($F85)=0),"",$P85/$F85)</f>
        <v/>
      </c>
      <c r="S85" s="21">
        <f>IF(OR($P85="",N($J85)=0),"",$P85/$J85)</f>
        <v/>
      </c>
      <c r="T85" s="22">
        <f>IF($S85="","",IF($S85&lt;=Configuración!$C$3,"En objetivo",IF($S85&lt;=Configuración!$C$4,"Alerta","Crítico")))</f>
        <v/>
      </c>
      <c r="U85" s="18">
        <f>IF(OR($Q85="",N(Configuración!$C$3)=0),"",$Q85/Configuración!$C$3)</f>
        <v/>
      </c>
      <c r="V85" s="22">
        <f>IF(OR($H85="",$I85=""),"",MAX(0,$H85-$I85))</f>
        <v/>
      </c>
      <c r="W85" s="16" t="n"/>
    </row>
    <row r="86">
      <c r="A86" s="19" t="n"/>
      <c r="B86" s="16" t="n"/>
      <c r="C86" s="16" t="n"/>
      <c r="D86" s="16" t="n"/>
      <c r="E86" s="16" t="n"/>
      <c r="F86" s="20" t="n"/>
      <c r="G86" s="20" t="n"/>
      <c r="H86" s="16" t="n"/>
      <c r="I86" s="16" t="n"/>
      <c r="J86" s="17" t="n"/>
      <c r="K86" s="17" t="n"/>
      <c r="L86" s="18">
        <f>IF($C86="","",N($F86)*N(IFERROR(INDEX('Vehículos y choferes'!$B$2:$B$16,MATCH($C86,'Vehículos y choferes'!$A$2:$A$16,0)),0))/100*N(IFERROR(INDEX('Vehículos y choferes'!$C$2:$C$16,MATCH($C86,'Vehículos y choferes'!$A$2:$A$16,0)),0)))</f>
        <v/>
      </c>
      <c r="M86" s="18">
        <f>IF($C86="","",N($F86)*N(IFERROR(INDEX('Vehículos y choferes'!$E$2:$E$16,MATCH($C86,'Vehículos y choferes'!$A$2:$A$16,0)),0)))</f>
        <v/>
      </c>
      <c r="N86" s="18">
        <f>IF($C86="","",N(IFERROR(INDEX('Vehículos y choferes'!$G$2:$G$16,MATCH($C86,'Vehículos y choferes'!$A$2:$A$16,0)),0)))</f>
        <v/>
      </c>
      <c r="O86" s="18">
        <f>IF(AND($D86="",$E86=""),"",N($G86)*(IF($D86="",0,IFERROR(INDEX('Vehículos y choferes'!$J$2:$J$31,MATCH($D86,'Vehículos y choferes'!$I$2:$I$31,0)),0))+IF($E86="",0,IFERROR(INDEX('Vehículos y choferes'!$J$2:$J$31,MATCH($E86,'Vehículos y choferes'!$I$2:$I$31,0)),0))))</f>
        <v/>
      </c>
      <c r="P86" s="18">
        <f>IF(AND($C86="",$D86=""),"",N($K86)+N($L86)+N($M86)+N($N86)+N($O86))</f>
        <v/>
      </c>
      <c r="Q86" s="18">
        <f>IF(OR($P86="",N($I86)=0),"",$P86/$I86)</f>
        <v/>
      </c>
      <c r="R86" s="18">
        <f>IF(OR($P86="",N($F86)=0),"",$P86/$F86)</f>
        <v/>
      </c>
      <c r="S86" s="21">
        <f>IF(OR($P86="",N($J86)=0),"",$P86/$J86)</f>
        <v/>
      </c>
      <c r="T86" s="22">
        <f>IF($S86="","",IF($S86&lt;=Configuración!$C$3,"En objetivo",IF($S86&lt;=Configuración!$C$4,"Alerta","Crítico")))</f>
        <v/>
      </c>
      <c r="U86" s="18">
        <f>IF(OR($Q86="",N(Configuración!$C$3)=0),"",$Q86/Configuración!$C$3)</f>
        <v/>
      </c>
      <c r="V86" s="22">
        <f>IF(OR($H86="",$I86=""),"",MAX(0,$H86-$I86))</f>
        <v/>
      </c>
      <c r="W86" s="16" t="n"/>
    </row>
    <row r="87">
      <c r="A87" s="19" t="n"/>
      <c r="B87" s="16" t="n"/>
      <c r="C87" s="16" t="n"/>
      <c r="D87" s="16" t="n"/>
      <c r="E87" s="16" t="n"/>
      <c r="F87" s="20" t="n"/>
      <c r="G87" s="20" t="n"/>
      <c r="H87" s="16" t="n"/>
      <c r="I87" s="16" t="n"/>
      <c r="J87" s="17" t="n"/>
      <c r="K87" s="17" t="n"/>
      <c r="L87" s="18">
        <f>IF($C87="","",N($F87)*N(IFERROR(INDEX('Vehículos y choferes'!$B$2:$B$16,MATCH($C87,'Vehículos y choferes'!$A$2:$A$16,0)),0))/100*N(IFERROR(INDEX('Vehículos y choferes'!$C$2:$C$16,MATCH($C87,'Vehículos y choferes'!$A$2:$A$16,0)),0)))</f>
        <v/>
      </c>
      <c r="M87" s="18">
        <f>IF($C87="","",N($F87)*N(IFERROR(INDEX('Vehículos y choferes'!$E$2:$E$16,MATCH($C87,'Vehículos y choferes'!$A$2:$A$16,0)),0)))</f>
        <v/>
      </c>
      <c r="N87" s="18">
        <f>IF($C87="","",N(IFERROR(INDEX('Vehículos y choferes'!$G$2:$G$16,MATCH($C87,'Vehículos y choferes'!$A$2:$A$16,0)),0)))</f>
        <v/>
      </c>
      <c r="O87" s="18">
        <f>IF(AND($D87="",$E87=""),"",N($G87)*(IF($D87="",0,IFERROR(INDEX('Vehículos y choferes'!$J$2:$J$31,MATCH($D87,'Vehículos y choferes'!$I$2:$I$31,0)),0))+IF($E87="",0,IFERROR(INDEX('Vehículos y choferes'!$J$2:$J$31,MATCH($E87,'Vehículos y choferes'!$I$2:$I$31,0)),0))))</f>
        <v/>
      </c>
      <c r="P87" s="18">
        <f>IF(AND($C87="",$D87=""),"",N($K87)+N($L87)+N($M87)+N($N87)+N($O87))</f>
        <v/>
      </c>
      <c r="Q87" s="18">
        <f>IF(OR($P87="",N($I87)=0),"",$P87/$I87)</f>
        <v/>
      </c>
      <c r="R87" s="18">
        <f>IF(OR($P87="",N($F87)=0),"",$P87/$F87)</f>
        <v/>
      </c>
      <c r="S87" s="21">
        <f>IF(OR($P87="",N($J87)=0),"",$P87/$J87)</f>
        <v/>
      </c>
      <c r="T87" s="22">
        <f>IF($S87="","",IF($S87&lt;=Configuración!$C$3,"En objetivo",IF($S87&lt;=Configuración!$C$4,"Alerta","Crítico")))</f>
        <v/>
      </c>
      <c r="U87" s="18">
        <f>IF(OR($Q87="",N(Configuración!$C$3)=0),"",$Q87/Configuración!$C$3)</f>
        <v/>
      </c>
      <c r="V87" s="22">
        <f>IF(OR($H87="",$I87=""),"",MAX(0,$H87-$I87))</f>
        <v/>
      </c>
      <c r="W87" s="16" t="n"/>
    </row>
    <row r="88">
      <c r="A88" s="19" t="n"/>
      <c r="B88" s="16" t="n"/>
      <c r="C88" s="16" t="n"/>
      <c r="D88" s="16" t="n"/>
      <c r="E88" s="16" t="n"/>
      <c r="F88" s="20" t="n"/>
      <c r="G88" s="20" t="n"/>
      <c r="H88" s="16" t="n"/>
      <c r="I88" s="16" t="n"/>
      <c r="J88" s="17" t="n"/>
      <c r="K88" s="17" t="n"/>
      <c r="L88" s="18">
        <f>IF($C88="","",N($F88)*N(IFERROR(INDEX('Vehículos y choferes'!$B$2:$B$16,MATCH($C88,'Vehículos y choferes'!$A$2:$A$16,0)),0))/100*N(IFERROR(INDEX('Vehículos y choferes'!$C$2:$C$16,MATCH($C88,'Vehículos y choferes'!$A$2:$A$16,0)),0)))</f>
        <v/>
      </c>
      <c r="M88" s="18">
        <f>IF($C88="","",N($F88)*N(IFERROR(INDEX('Vehículos y choferes'!$E$2:$E$16,MATCH($C88,'Vehículos y choferes'!$A$2:$A$16,0)),0)))</f>
        <v/>
      </c>
      <c r="N88" s="18">
        <f>IF($C88="","",N(IFERROR(INDEX('Vehículos y choferes'!$G$2:$G$16,MATCH($C88,'Vehículos y choferes'!$A$2:$A$16,0)),0)))</f>
        <v/>
      </c>
      <c r="O88" s="18">
        <f>IF(AND($D88="",$E88=""),"",N($G88)*(IF($D88="",0,IFERROR(INDEX('Vehículos y choferes'!$J$2:$J$31,MATCH($D88,'Vehículos y choferes'!$I$2:$I$31,0)),0))+IF($E88="",0,IFERROR(INDEX('Vehículos y choferes'!$J$2:$J$31,MATCH($E88,'Vehículos y choferes'!$I$2:$I$31,0)),0))))</f>
        <v/>
      </c>
      <c r="P88" s="18">
        <f>IF(AND($C88="",$D88=""),"",N($K88)+N($L88)+N($M88)+N($N88)+N($O88))</f>
        <v/>
      </c>
      <c r="Q88" s="18">
        <f>IF(OR($P88="",N($I88)=0),"",$P88/$I88)</f>
        <v/>
      </c>
      <c r="R88" s="18">
        <f>IF(OR($P88="",N($F88)=0),"",$P88/$F88)</f>
        <v/>
      </c>
      <c r="S88" s="21">
        <f>IF(OR($P88="",N($J88)=0),"",$P88/$J88)</f>
        <v/>
      </c>
      <c r="T88" s="22">
        <f>IF($S88="","",IF($S88&lt;=Configuración!$C$3,"En objetivo",IF($S88&lt;=Configuración!$C$4,"Alerta","Crítico")))</f>
        <v/>
      </c>
      <c r="U88" s="18">
        <f>IF(OR($Q88="",N(Configuración!$C$3)=0),"",$Q88/Configuración!$C$3)</f>
        <v/>
      </c>
      <c r="V88" s="22">
        <f>IF(OR($H88="",$I88=""),"",MAX(0,$H88-$I88))</f>
        <v/>
      </c>
      <c r="W88" s="16" t="n"/>
    </row>
    <row r="89">
      <c r="A89" s="19" t="n"/>
      <c r="B89" s="16" t="n"/>
      <c r="C89" s="16" t="n"/>
      <c r="D89" s="16" t="n"/>
      <c r="E89" s="16" t="n"/>
      <c r="F89" s="20" t="n"/>
      <c r="G89" s="20" t="n"/>
      <c r="H89" s="16" t="n"/>
      <c r="I89" s="16" t="n"/>
      <c r="J89" s="17" t="n"/>
      <c r="K89" s="17" t="n"/>
      <c r="L89" s="18">
        <f>IF($C89="","",N($F89)*N(IFERROR(INDEX('Vehículos y choferes'!$B$2:$B$16,MATCH($C89,'Vehículos y choferes'!$A$2:$A$16,0)),0))/100*N(IFERROR(INDEX('Vehículos y choferes'!$C$2:$C$16,MATCH($C89,'Vehículos y choferes'!$A$2:$A$16,0)),0)))</f>
        <v/>
      </c>
      <c r="M89" s="18">
        <f>IF($C89="","",N($F89)*N(IFERROR(INDEX('Vehículos y choferes'!$E$2:$E$16,MATCH($C89,'Vehículos y choferes'!$A$2:$A$16,0)),0)))</f>
        <v/>
      </c>
      <c r="N89" s="18">
        <f>IF($C89="","",N(IFERROR(INDEX('Vehículos y choferes'!$G$2:$G$16,MATCH($C89,'Vehículos y choferes'!$A$2:$A$16,0)),0)))</f>
        <v/>
      </c>
      <c r="O89" s="18">
        <f>IF(AND($D89="",$E89=""),"",N($G89)*(IF($D89="",0,IFERROR(INDEX('Vehículos y choferes'!$J$2:$J$31,MATCH($D89,'Vehículos y choferes'!$I$2:$I$31,0)),0))+IF($E89="",0,IFERROR(INDEX('Vehículos y choferes'!$J$2:$J$31,MATCH($E89,'Vehículos y choferes'!$I$2:$I$31,0)),0))))</f>
        <v/>
      </c>
      <c r="P89" s="18">
        <f>IF(AND($C89="",$D89=""),"",N($K89)+N($L89)+N($M89)+N($N89)+N($O89))</f>
        <v/>
      </c>
      <c r="Q89" s="18">
        <f>IF(OR($P89="",N($I89)=0),"",$P89/$I89)</f>
        <v/>
      </c>
      <c r="R89" s="18">
        <f>IF(OR($P89="",N($F89)=0),"",$P89/$F89)</f>
        <v/>
      </c>
      <c r="S89" s="21">
        <f>IF(OR($P89="",N($J89)=0),"",$P89/$J89)</f>
        <v/>
      </c>
      <c r="T89" s="22">
        <f>IF($S89="","",IF($S89&lt;=Configuración!$C$3,"En objetivo",IF($S89&lt;=Configuración!$C$4,"Alerta","Crítico")))</f>
        <v/>
      </c>
      <c r="U89" s="18">
        <f>IF(OR($Q89="",N(Configuración!$C$3)=0),"",$Q89/Configuración!$C$3)</f>
        <v/>
      </c>
      <c r="V89" s="22">
        <f>IF(OR($H89="",$I89=""),"",MAX(0,$H89-$I89))</f>
        <v/>
      </c>
      <c r="W89" s="16" t="n"/>
    </row>
    <row r="90">
      <c r="A90" s="19" t="n"/>
      <c r="B90" s="16" t="n"/>
      <c r="C90" s="16" t="n"/>
      <c r="D90" s="16" t="n"/>
      <c r="E90" s="16" t="n"/>
      <c r="F90" s="20" t="n"/>
      <c r="G90" s="20" t="n"/>
      <c r="H90" s="16" t="n"/>
      <c r="I90" s="16" t="n"/>
      <c r="J90" s="17" t="n"/>
      <c r="K90" s="17" t="n"/>
      <c r="L90" s="18">
        <f>IF($C90="","",N($F90)*N(IFERROR(INDEX('Vehículos y choferes'!$B$2:$B$16,MATCH($C90,'Vehículos y choferes'!$A$2:$A$16,0)),0))/100*N(IFERROR(INDEX('Vehículos y choferes'!$C$2:$C$16,MATCH($C90,'Vehículos y choferes'!$A$2:$A$16,0)),0)))</f>
        <v/>
      </c>
      <c r="M90" s="18">
        <f>IF($C90="","",N($F90)*N(IFERROR(INDEX('Vehículos y choferes'!$E$2:$E$16,MATCH($C90,'Vehículos y choferes'!$A$2:$A$16,0)),0)))</f>
        <v/>
      </c>
      <c r="N90" s="18">
        <f>IF($C90="","",N(IFERROR(INDEX('Vehículos y choferes'!$G$2:$G$16,MATCH($C90,'Vehículos y choferes'!$A$2:$A$16,0)),0)))</f>
        <v/>
      </c>
      <c r="O90" s="18">
        <f>IF(AND($D90="",$E90=""),"",N($G90)*(IF($D90="",0,IFERROR(INDEX('Vehículos y choferes'!$J$2:$J$31,MATCH($D90,'Vehículos y choferes'!$I$2:$I$31,0)),0))+IF($E90="",0,IFERROR(INDEX('Vehículos y choferes'!$J$2:$J$31,MATCH($E90,'Vehículos y choferes'!$I$2:$I$31,0)),0))))</f>
        <v/>
      </c>
      <c r="P90" s="18">
        <f>IF(AND($C90="",$D90=""),"",N($K90)+N($L90)+N($M90)+N($N90)+N($O90))</f>
        <v/>
      </c>
      <c r="Q90" s="18">
        <f>IF(OR($P90="",N($I90)=0),"",$P90/$I90)</f>
        <v/>
      </c>
      <c r="R90" s="18">
        <f>IF(OR($P90="",N($F90)=0),"",$P90/$F90)</f>
        <v/>
      </c>
      <c r="S90" s="21">
        <f>IF(OR($P90="",N($J90)=0),"",$P90/$J90)</f>
        <v/>
      </c>
      <c r="T90" s="22">
        <f>IF($S90="","",IF($S90&lt;=Configuración!$C$3,"En objetivo",IF($S90&lt;=Configuración!$C$4,"Alerta","Crítico")))</f>
        <v/>
      </c>
      <c r="U90" s="18">
        <f>IF(OR($Q90="",N(Configuración!$C$3)=0),"",$Q90/Configuración!$C$3)</f>
        <v/>
      </c>
      <c r="V90" s="22">
        <f>IF(OR($H90="",$I90=""),"",MAX(0,$H90-$I90))</f>
        <v/>
      </c>
      <c r="W90" s="16" t="n"/>
    </row>
    <row r="91">
      <c r="A91" s="19" t="n"/>
      <c r="B91" s="16" t="n"/>
      <c r="C91" s="16" t="n"/>
      <c r="D91" s="16" t="n"/>
      <c r="E91" s="16" t="n"/>
      <c r="F91" s="20" t="n"/>
      <c r="G91" s="20" t="n"/>
      <c r="H91" s="16" t="n"/>
      <c r="I91" s="16" t="n"/>
      <c r="J91" s="17" t="n"/>
      <c r="K91" s="17" t="n"/>
      <c r="L91" s="18">
        <f>IF($C91="","",N($F91)*N(IFERROR(INDEX('Vehículos y choferes'!$B$2:$B$16,MATCH($C91,'Vehículos y choferes'!$A$2:$A$16,0)),0))/100*N(IFERROR(INDEX('Vehículos y choferes'!$C$2:$C$16,MATCH($C91,'Vehículos y choferes'!$A$2:$A$16,0)),0)))</f>
        <v/>
      </c>
      <c r="M91" s="18">
        <f>IF($C91="","",N($F91)*N(IFERROR(INDEX('Vehículos y choferes'!$E$2:$E$16,MATCH($C91,'Vehículos y choferes'!$A$2:$A$16,0)),0)))</f>
        <v/>
      </c>
      <c r="N91" s="18">
        <f>IF($C91="","",N(IFERROR(INDEX('Vehículos y choferes'!$G$2:$G$16,MATCH($C91,'Vehículos y choferes'!$A$2:$A$16,0)),0)))</f>
        <v/>
      </c>
      <c r="O91" s="18">
        <f>IF(AND($D91="",$E91=""),"",N($G91)*(IF($D91="",0,IFERROR(INDEX('Vehículos y choferes'!$J$2:$J$31,MATCH($D91,'Vehículos y choferes'!$I$2:$I$31,0)),0))+IF($E91="",0,IFERROR(INDEX('Vehículos y choferes'!$J$2:$J$31,MATCH($E91,'Vehículos y choferes'!$I$2:$I$31,0)),0))))</f>
        <v/>
      </c>
      <c r="P91" s="18">
        <f>IF(AND($C91="",$D91=""),"",N($K91)+N($L91)+N($M91)+N($N91)+N($O91))</f>
        <v/>
      </c>
      <c r="Q91" s="18">
        <f>IF(OR($P91="",N($I91)=0),"",$P91/$I91)</f>
        <v/>
      </c>
      <c r="R91" s="18">
        <f>IF(OR($P91="",N($F91)=0),"",$P91/$F91)</f>
        <v/>
      </c>
      <c r="S91" s="21">
        <f>IF(OR($P91="",N($J91)=0),"",$P91/$J91)</f>
        <v/>
      </c>
      <c r="T91" s="22">
        <f>IF($S91="","",IF($S91&lt;=Configuración!$C$3,"En objetivo",IF($S91&lt;=Configuración!$C$4,"Alerta","Crítico")))</f>
        <v/>
      </c>
      <c r="U91" s="18">
        <f>IF(OR($Q91="",N(Configuración!$C$3)=0),"",$Q91/Configuración!$C$3)</f>
        <v/>
      </c>
      <c r="V91" s="22">
        <f>IF(OR($H91="",$I91=""),"",MAX(0,$H91-$I91))</f>
        <v/>
      </c>
      <c r="W91" s="16" t="n"/>
    </row>
    <row r="92">
      <c r="A92" s="19" t="n"/>
      <c r="B92" s="16" t="n"/>
      <c r="C92" s="16" t="n"/>
      <c r="D92" s="16" t="n"/>
      <c r="E92" s="16" t="n"/>
      <c r="F92" s="20" t="n"/>
      <c r="G92" s="20" t="n"/>
      <c r="H92" s="16" t="n"/>
      <c r="I92" s="16" t="n"/>
      <c r="J92" s="17" t="n"/>
      <c r="K92" s="17" t="n"/>
      <c r="L92" s="18">
        <f>IF($C92="","",N($F92)*N(IFERROR(INDEX('Vehículos y choferes'!$B$2:$B$16,MATCH($C92,'Vehículos y choferes'!$A$2:$A$16,0)),0))/100*N(IFERROR(INDEX('Vehículos y choferes'!$C$2:$C$16,MATCH($C92,'Vehículos y choferes'!$A$2:$A$16,0)),0)))</f>
        <v/>
      </c>
      <c r="M92" s="18">
        <f>IF($C92="","",N($F92)*N(IFERROR(INDEX('Vehículos y choferes'!$E$2:$E$16,MATCH($C92,'Vehículos y choferes'!$A$2:$A$16,0)),0)))</f>
        <v/>
      </c>
      <c r="N92" s="18">
        <f>IF($C92="","",N(IFERROR(INDEX('Vehículos y choferes'!$G$2:$G$16,MATCH($C92,'Vehículos y choferes'!$A$2:$A$16,0)),0)))</f>
        <v/>
      </c>
      <c r="O92" s="18">
        <f>IF(AND($D92="",$E92=""),"",N($G92)*(IF($D92="",0,IFERROR(INDEX('Vehículos y choferes'!$J$2:$J$31,MATCH($D92,'Vehículos y choferes'!$I$2:$I$31,0)),0))+IF($E92="",0,IFERROR(INDEX('Vehículos y choferes'!$J$2:$J$31,MATCH($E92,'Vehículos y choferes'!$I$2:$I$31,0)),0))))</f>
        <v/>
      </c>
      <c r="P92" s="18">
        <f>IF(AND($C92="",$D92=""),"",N($K92)+N($L92)+N($M92)+N($N92)+N($O92))</f>
        <v/>
      </c>
      <c r="Q92" s="18">
        <f>IF(OR($P92="",N($I92)=0),"",$P92/$I92)</f>
        <v/>
      </c>
      <c r="R92" s="18">
        <f>IF(OR($P92="",N($F92)=0),"",$P92/$F92)</f>
        <v/>
      </c>
      <c r="S92" s="21">
        <f>IF(OR($P92="",N($J92)=0),"",$P92/$J92)</f>
        <v/>
      </c>
      <c r="T92" s="22">
        <f>IF($S92="","",IF($S92&lt;=Configuración!$C$3,"En objetivo",IF($S92&lt;=Configuración!$C$4,"Alerta","Crítico")))</f>
        <v/>
      </c>
      <c r="U92" s="18">
        <f>IF(OR($Q92="",N(Configuración!$C$3)=0),"",$Q92/Configuración!$C$3)</f>
        <v/>
      </c>
      <c r="V92" s="22">
        <f>IF(OR($H92="",$I92=""),"",MAX(0,$H92-$I92))</f>
        <v/>
      </c>
      <c r="W92" s="16" t="n"/>
    </row>
    <row r="93">
      <c r="A93" s="19" t="n"/>
      <c r="B93" s="16" t="n"/>
      <c r="C93" s="16" t="n"/>
      <c r="D93" s="16" t="n"/>
      <c r="E93" s="16" t="n"/>
      <c r="F93" s="20" t="n"/>
      <c r="G93" s="20" t="n"/>
      <c r="H93" s="16" t="n"/>
      <c r="I93" s="16" t="n"/>
      <c r="J93" s="17" t="n"/>
      <c r="K93" s="17" t="n"/>
      <c r="L93" s="18">
        <f>IF($C93="","",N($F93)*N(IFERROR(INDEX('Vehículos y choferes'!$B$2:$B$16,MATCH($C93,'Vehículos y choferes'!$A$2:$A$16,0)),0))/100*N(IFERROR(INDEX('Vehículos y choferes'!$C$2:$C$16,MATCH($C93,'Vehículos y choferes'!$A$2:$A$16,0)),0)))</f>
        <v/>
      </c>
      <c r="M93" s="18">
        <f>IF($C93="","",N($F93)*N(IFERROR(INDEX('Vehículos y choferes'!$E$2:$E$16,MATCH($C93,'Vehículos y choferes'!$A$2:$A$16,0)),0)))</f>
        <v/>
      </c>
      <c r="N93" s="18">
        <f>IF($C93="","",N(IFERROR(INDEX('Vehículos y choferes'!$G$2:$G$16,MATCH($C93,'Vehículos y choferes'!$A$2:$A$16,0)),0)))</f>
        <v/>
      </c>
      <c r="O93" s="18">
        <f>IF(AND($D93="",$E93=""),"",N($G93)*(IF($D93="",0,IFERROR(INDEX('Vehículos y choferes'!$J$2:$J$31,MATCH($D93,'Vehículos y choferes'!$I$2:$I$31,0)),0))+IF($E93="",0,IFERROR(INDEX('Vehículos y choferes'!$J$2:$J$31,MATCH($E93,'Vehículos y choferes'!$I$2:$I$31,0)),0))))</f>
        <v/>
      </c>
      <c r="P93" s="18">
        <f>IF(AND($C93="",$D93=""),"",N($K93)+N($L93)+N($M93)+N($N93)+N($O93))</f>
        <v/>
      </c>
      <c r="Q93" s="18">
        <f>IF(OR($P93="",N($I93)=0),"",$P93/$I93)</f>
        <v/>
      </c>
      <c r="R93" s="18">
        <f>IF(OR($P93="",N($F93)=0),"",$P93/$F93)</f>
        <v/>
      </c>
      <c r="S93" s="21">
        <f>IF(OR($P93="",N($J93)=0),"",$P93/$J93)</f>
        <v/>
      </c>
      <c r="T93" s="22">
        <f>IF($S93="","",IF($S93&lt;=Configuración!$C$3,"En objetivo",IF($S93&lt;=Configuración!$C$4,"Alerta","Crítico")))</f>
        <v/>
      </c>
      <c r="U93" s="18">
        <f>IF(OR($Q93="",N(Configuración!$C$3)=0),"",$Q93/Configuración!$C$3)</f>
        <v/>
      </c>
      <c r="V93" s="22">
        <f>IF(OR($H93="",$I93=""),"",MAX(0,$H93-$I93))</f>
        <v/>
      </c>
      <c r="W93" s="16" t="n"/>
    </row>
    <row r="94">
      <c r="A94" s="19" t="n"/>
      <c r="B94" s="16" t="n"/>
      <c r="C94" s="16" t="n"/>
      <c r="D94" s="16" t="n"/>
      <c r="E94" s="16" t="n"/>
      <c r="F94" s="20" t="n"/>
      <c r="G94" s="20" t="n"/>
      <c r="H94" s="16" t="n"/>
      <c r="I94" s="16" t="n"/>
      <c r="J94" s="17" t="n"/>
      <c r="K94" s="17" t="n"/>
      <c r="L94" s="18">
        <f>IF($C94="","",N($F94)*N(IFERROR(INDEX('Vehículos y choferes'!$B$2:$B$16,MATCH($C94,'Vehículos y choferes'!$A$2:$A$16,0)),0))/100*N(IFERROR(INDEX('Vehículos y choferes'!$C$2:$C$16,MATCH($C94,'Vehículos y choferes'!$A$2:$A$16,0)),0)))</f>
        <v/>
      </c>
      <c r="M94" s="18">
        <f>IF($C94="","",N($F94)*N(IFERROR(INDEX('Vehículos y choferes'!$E$2:$E$16,MATCH($C94,'Vehículos y choferes'!$A$2:$A$16,0)),0)))</f>
        <v/>
      </c>
      <c r="N94" s="18">
        <f>IF($C94="","",N(IFERROR(INDEX('Vehículos y choferes'!$G$2:$G$16,MATCH($C94,'Vehículos y choferes'!$A$2:$A$16,0)),0)))</f>
        <v/>
      </c>
      <c r="O94" s="18">
        <f>IF(AND($D94="",$E94=""),"",N($G94)*(IF($D94="",0,IFERROR(INDEX('Vehículos y choferes'!$J$2:$J$31,MATCH($D94,'Vehículos y choferes'!$I$2:$I$31,0)),0))+IF($E94="",0,IFERROR(INDEX('Vehículos y choferes'!$J$2:$J$31,MATCH($E94,'Vehículos y choferes'!$I$2:$I$31,0)),0))))</f>
        <v/>
      </c>
      <c r="P94" s="18">
        <f>IF(AND($C94="",$D94=""),"",N($K94)+N($L94)+N($M94)+N($N94)+N($O94))</f>
        <v/>
      </c>
      <c r="Q94" s="18">
        <f>IF(OR($P94="",N($I94)=0),"",$P94/$I94)</f>
        <v/>
      </c>
      <c r="R94" s="18">
        <f>IF(OR($P94="",N($F94)=0),"",$P94/$F94)</f>
        <v/>
      </c>
      <c r="S94" s="21">
        <f>IF(OR($P94="",N($J94)=0),"",$P94/$J94)</f>
        <v/>
      </c>
      <c r="T94" s="22">
        <f>IF($S94="","",IF($S94&lt;=Configuración!$C$3,"En objetivo",IF($S94&lt;=Configuración!$C$4,"Alerta","Crítico")))</f>
        <v/>
      </c>
      <c r="U94" s="18">
        <f>IF(OR($Q94="",N(Configuración!$C$3)=0),"",$Q94/Configuración!$C$3)</f>
        <v/>
      </c>
      <c r="V94" s="22">
        <f>IF(OR($H94="",$I94=""),"",MAX(0,$H94-$I94))</f>
        <v/>
      </c>
      <c r="W94" s="16" t="n"/>
    </row>
    <row r="95">
      <c r="A95" s="19" t="n"/>
      <c r="B95" s="16" t="n"/>
      <c r="C95" s="16" t="n"/>
      <c r="D95" s="16" t="n"/>
      <c r="E95" s="16" t="n"/>
      <c r="F95" s="20" t="n"/>
      <c r="G95" s="20" t="n"/>
      <c r="H95" s="16" t="n"/>
      <c r="I95" s="16" t="n"/>
      <c r="J95" s="17" t="n"/>
      <c r="K95" s="17" t="n"/>
      <c r="L95" s="18">
        <f>IF($C95="","",N($F95)*N(IFERROR(INDEX('Vehículos y choferes'!$B$2:$B$16,MATCH($C95,'Vehículos y choferes'!$A$2:$A$16,0)),0))/100*N(IFERROR(INDEX('Vehículos y choferes'!$C$2:$C$16,MATCH($C95,'Vehículos y choferes'!$A$2:$A$16,0)),0)))</f>
        <v/>
      </c>
      <c r="M95" s="18">
        <f>IF($C95="","",N($F95)*N(IFERROR(INDEX('Vehículos y choferes'!$E$2:$E$16,MATCH($C95,'Vehículos y choferes'!$A$2:$A$16,0)),0)))</f>
        <v/>
      </c>
      <c r="N95" s="18">
        <f>IF($C95="","",N(IFERROR(INDEX('Vehículos y choferes'!$G$2:$G$16,MATCH($C95,'Vehículos y choferes'!$A$2:$A$16,0)),0)))</f>
        <v/>
      </c>
      <c r="O95" s="18">
        <f>IF(AND($D95="",$E95=""),"",N($G95)*(IF($D95="",0,IFERROR(INDEX('Vehículos y choferes'!$J$2:$J$31,MATCH($D95,'Vehículos y choferes'!$I$2:$I$31,0)),0))+IF($E95="",0,IFERROR(INDEX('Vehículos y choferes'!$J$2:$J$31,MATCH($E95,'Vehículos y choferes'!$I$2:$I$31,0)),0))))</f>
        <v/>
      </c>
      <c r="P95" s="18">
        <f>IF(AND($C95="",$D95=""),"",N($K95)+N($L95)+N($M95)+N($N95)+N($O95))</f>
        <v/>
      </c>
      <c r="Q95" s="18">
        <f>IF(OR($P95="",N($I95)=0),"",$P95/$I95)</f>
        <v/>
      </c>
      <c r="R95" s="18">
        <f>IF(OR($P95="",N($F95)=0),"",$P95/$F95)</f>
        <v/>
      </c>
      <c r="S95" s="21">
        <f>IF(OR($P95="",N($J95)=0),"",$P95/$J95)</f>
        <v/>
      </c>
      <c r="T95" s="22">
        <f>IF($S95="","",IF($S95&lt;=Configuración!$C$3,"En objetivo",IF($S95&lt;=Configuración!$C$4,"Alerta","Crítico")))</f>
        <v/>
      </c>
      <c r="U95" s="18">
        <f>IF(OR($Q95="",N(Configuración!$C$3)=0),"",$Q95/Configuración!$C$3)</f>
        <v/>
      </c>
      <c r="V95" s="22">
        <f>IF(OR($H95="",$I95=""),"",MAX(0,$H95-$I95))</f>
        <v/>
      </c>
      <c r="W95" s="16" t="n"/>
    </row>
    <row r="96">
      <c r="A96" s="19" t="n"/>
      <c r="B96" s="16" t="n"/>
      <c r="C96" s="16" t="n"/>
      <c r="D96" s="16" t="n"/>
      <c r="E96" s="16" t="n"/>
      <c r="F96" s="20" t="n"/>
      <c r="G96" s="20" t="n"/>
      <c r="H96" s="16" t="n"/>
      <c r="I96" s="16" t="n"/>
      <c r="J96" s="17" t="n"/>
      <c r="K96" s="17" t="n"/>
      <c r="L96" s="18">
        <f>IF($C96="","",N($F96)*N(IFERROR(INDEX('Vehículos y choferes'!$B$2:$B$16,MATCH($C96,'Vehículos y choferes'!$A$2:$A$16,0)),0))/100*N(IFERROR(INDEX('Vehículos y choferes'!$C$2:$C$16,MATCH($C96,'Vehículos y choferes'!$A$2:$A$16,0)),0)))</f>
        <v/>
      </c>
      <c r="M96" s="18">
        <f>IF($C96="","",N($F96)*N(IFERROR(INDEX('Vehículos y choferes'!$E$2:$E$16,MATCH($C96,'Vehículos y choferes'!$A$2:$A$16,0)),0)))</f>
        <v/>
      </c>
      <c r="N96" s="18">
        <f>IF($C96="","",N(IFERROR(INDEX('Vehículos y choferes'!$G$2:$G$16,MATCH($C96,'Vehículos y choferes'!$A$2:$A$16,0)),0)))</f>
        <v/>
      </c>
      <c r="O96" s="18">
        <f>IF(AND($D96="",$E96=""),"",N($G96)*(IF($D96="",0,IFERROR(INDEX('Vehículos y choferes'!$J$2:$J$31,MATCH($D96,'Vehículos y choferes'!$I$2:$I$31,0)),0))+IF($E96="",0,IFERROR(INDEX('Vehículos y choferes'!$J$2:$J$31,MATCH($E96,'Vehículos y choferes'!$I$2:$I$31,0)),0))))</f>
        <v/>
      </c>
      <c r="P96" s="18">
        <f>IF(AND($C96="",$D96=""),"",N($K96)+N($L96)+N($M96)+N($N96)+N($O96))</f>
        <v/>
      </c>
      <c r="Q96" s="18">
        <f>IF(OR($P96="",N($I96)=0),"",$P96/$I96)</f>
        <v/>
      </c>
      <c r="R96" s="18">
        <f>IF(OR($P96="",N($F96)=0),"",$P96/$F96)</f>
        <v/>
      </c>
      <c r="S96" s="21">
        <f>IF(OR($P96="",N($J96)=0),"",$P96/$J96)</f>
        <v/>
      </c>
      <c r="T96" s="22">
        <f>IF($S96="","",IF($S96&lt;=Configuración!$C$3,"En objetivo",IF($S96&lt;=Configuración!$C$4,"Alerta","Crítico")))</f>
        <v/>
      </c>
      <c r="U96" s="18">
        <f>IF(OR($Q96="",N(Configuración!$C$3)=0),"",$Q96/Configuración!$C$3)</f>
        <v/>
      </c>
      <c r="V96" s="22">
        <f>IF(OR($H96="",$I96=""),"",MAX(0,$H96-$I96))</f>
        <v/>
      </c>
      <c r="W96" s="16" t="n"/>
    </row>
    <row r="97">
      <c r="A97" s="19" t="n"/>
      <c r="B97" s="16" t="n"/>
      <c r="C97" s="16" t="n"/>
      <c r="D97" s="16" t="n"/>
      <c r="E97" s="16" t="n"/>
      <c r="F97" s="20" t="n"/>
      <c r="G97" s="20" t="n"/>
      <c r="H97" s="16" t="n"/>
      <c r="I97" s="16" t="n"/>
      <c r="J97" s="17" t="n"/>
      <c r="K97" s="17" t="n"/>
      <c r="L97" s="18">
        <f>IF($C97="","",N($F97)*N(IFERROR(INDEX('Vehículos y choferes'!$B$2:$B$16,MATCH($C97,'Vehículos y choferes'!$A$2:$A$16,0)),0))/100*N(IFERROR(INDEX('Vehículos y choferes'!$C$2:$C$16,MATCH($C97,'Vehículos y choferes'!$A$2:$A$16,0)),0)))</f>
        <v/>
      </c>
      <c r="M97" s="18">
        <f>IF($C97="","",N($F97)*N(IFERROR(INDEX('Vehículos y choferes'!$E$2:$E$16,MATCH($C97,'Vehículos y choferes'!$A$2:$A$16,0)),0)))</f>
        <v/>
      </c>
      <c r="N97" s="18">
        <f>IF($C97="","",N(IFERROR(INDEX('Vehículos y choferes'!$G$2:$G$16,MATCH($C97,'Vehículos y choferes'!$A$2:$A$16,0)),0)))</f>
        <v/>
      </c>
      <c r="O97" s="18">
        <f>IF(AND($D97="",$E97=""),"",N($G97)*(IF($D97="",0,IFERROR(INDEX('Vehículos y choferes'!$J$2:$J$31,MATCH($D97,'Vehículos y choferes'!$I$2:$I$31,0)),0))+IF($E97="",0,IFERROR(INDEX('Vehículos y choferes'!$J$2:$J$31,MATCH($E97,'Vehículos y choferes'!$I$2:$I$31,0)),0))))</f>
        <v/>
      </c>
      <c r="P97" s="18">
        <f>IF(AND($C97="",$D97=""),"",N($K97)+N($L97)+N($M97)+N($N97)+N($O97))</f>
        <v/>
      </c>
      <c r="Q97" s="18">
        <f>IF(OR($P97="",N($I97)=0),"",$P97/$I97)</f>
        <v/>
      </c>
      <c r="R97" s="18">
        <f>IF(OR($P97="",N($F97)=0),"",$P97/$F97)</f>
        <v/>
      </c>
      <c r="S97" s="21">
        <f>IF(OR($P97="",N($J97)=0),"",$P97/$J97)</f>
        <v/>
      </c>
      <c r="T97" s="22">
        <f>IF($S97="","",IF($S97&lt;=Configuración!$C$3,"En objetivo",IF($S97&lt;=Configuración!$C$4,"Alerta","Crítico")))</f>
        <v/>
      </c>
      <c r="U97" s="18">
        <f>IF(OR($Q97="",N(Configuración!$C$3)=0),"",$Q97/Configuración!$C$3)</f>
        <v/>
      </c>
      <c r="V97" s="22">
        <f>IF(OR($H97="",$I97=""),"",MAX(0,$H97-$I97))</f>
        <v/>
      </c>
      <c r="W97" s="16" t="n"/>
    </row>
    <row r="98">
      <c r="A98" s="19" t="n"/>
      <c r="B98" s="16" t="n"/>
      <c r="C98" s="16" t="n"/>
      <c r="D98" s="16" t="n"/>
      <c r="E98" s="16" t="n"/>
      <c r="F98" s="20" t="n"/>
      <c r="G98" s="20" t="n"/>
      <c r="H98" s="16" t="n"/>
      <c r="I98" s="16" t="n"/>
      <c r="J98" s="17" t="n"/>
      <c r="K98" s="17" t="n"/>
      <c r="L98" s="18">
        <f>IF($C98="","",N($F98)*N(IFERROR(INDEX('Vehículos y choferes'!$B$2:$B$16,MATCH($C98,'Vehículos y choferes'!$A$2:$A$16,0)),0))/100*N(IFERROR(INDEX('Vehículos y choferes'!$C$2:$C$16,MATCH($C98,'Vehículos y choferes'!$A$2:$A$16,0)),0)))</f>
        <v/>
      </c>
      <c r="M98" s="18">
        <f>IF($C98="","",N($F98)*N(IFERROR(INDEX('Vehículos y choferes'!$E$2:$E$16,MATCH($C98,'Vehículos y choferes'!$A$2:$A$16,0)),0)))</f>
        <v/>
      </c>
      <c r="N98" s="18">
        <f>IF($C98="","",N(IFERROR(INDEX('Vehículos y choferes'!$G$2:$G$16,MATCH($C98,'Vehículos y choferes'!$A$2:$A$16,0)),0)))</f>
        <v/>
      </c>
      <c r="O98" s="18">
        <f>IF(AND($D98="",$E98=""),"",N($G98)*(IF($D98="",0,IFERROR(INDEX('Vehículos y choferes'!$J$2:$J$31,MATCH($D98,'Vehículos y choferes'!$I$2:$I$31,0)),0))+IF($E98="",0,IFERROR(INDEX('Vehículos y choferes'!$J$2:$J$31,MATCH($E98,'Vehículos y choferes'!$I$2:$I$31,0)),0))))</f>
        <v/>
      </c>
      <c r="P98" s="18">
        <f>IF(AND($C98="",$D98=""),"",N($K98)+N($L98)+N($M98)+N($N98)+N($O98))</f>
        <v/>
      </c>
      <c r="Q98" s="18">
        <f>IF(OR($P98="",N($I98)=0),"",$P98/$I98)</f>
        <v/>
      </c>
      <c r="R98" s="18">
        <f>IF(OR($P98="",N($F98)=0),"",$P98/$F98)</f>
        <v/>
      </c>
      <c r="S98" s="21">
        <f>IF(OR($P98="",N($J98)=0),"",$P98/$J98)</f>
        <v/>
      </c>
      <c r="T98" s="22">
        <f>IF($S98="","",IF($S98&lt;=Configuración!$C$3,"En objetivo",IF($S98&lt;=Configuración!$C$4,"Alerta","Crítico")))</f>
        <v/>
      </c>
      <c r="U98" s="18">
        <f>IF(OR($Q98="",N(Configuración!$C$3)=0),"",$Q98/Configuración!$C$3)</f>
        <v/>
      </c>
      <c r="V98" s="22">
        <f>IF(OR($H98="",$I98=""),"",MAX(0,$H98-$I98))</f>
        <v/>
      </c>
      <c r="W98" s="16" t="n"/>
    </row>
    <row r="99">
      <c r="A99" s="19" t="n"/>
      <c r="B99" s="16" t="n"/>
      <c r="C99" s="16" t="n"/>
      <c r="D99" s="16" t="n"/>
      <c r="E99" s="16" t="n"/>
      <c r="F99" s="20" t="n"/>
      <c r="G99" s="20" t="n"/>
      <c r="H99" s="16" t="n"/>
      <c r="I99" s="16" t="n"/>
      <c r="J99" s="17" t="n"/>
      <c r="K99" s="17" t="n"/>
      <c r="L99" s="18">
        <f>IF($C99="","",N($F99)*N(IFERROR(INDEX('Vehículos y choferes'!$B$2:$B$16,MATCH($C99,'Vehículos y choferes'!$A$2:$A$16,0)),0))/100*N(IFERROR(INDEX('Vehículos y choferes'!$C$2:$C$16,MATCH($C99,'Vehículos y choferes'!$A$2:$A$16,0)),0)))</f>
        <v/>
      </c>
      <c r="M99" s="18">
        <f>IF($C99="","",N($F99)*N(IFERROR(INDEX('Vehículos y choferes'!$E$2:$E$16,MATCH($C99,'Vehículos y choferes'!$A$2:$A$16,0)),0)))</f>
        <v/>
      </c>
      <c r="N99" s="18">
        <f>IF($C99="","",N(IFERROR(INDEX('Vehículos y choferes'!$G$2:$G$16,MATCH($C99,'Vehículos y choferes'!$A$2:$A$16,0)),0)))</f>
        <v/>
      </c>
      <c r="O99" s="18">
        <f>IF(AND($D99="",$E99=""),"",N($G99)*(IF($D99="",0,IFERROR(INDEX('Vehículos y choferes'!$J$2:$J$31,MATCH($D99,'Vehículos y choferes'!$I$2:$I$31,0)),0))+IF($E99="",0,IFERROR(INDEX('Vehículos y choferes'!$J$2:$J$31,MATCH($E99,'Vehículos y choferes'!$I$2:$I$31,0)),0))))</f>
        <v/>
      </c>
      <c r="P99" s="18">
        <f>IF(AND($C99="",$D99=""),"",N($K99)+N($L99)+N($M99)+N($N99)+N($O99))</f>
        <v/>
      </c>
      <c r="Q99" s="18">
        <f>IF(OR($P99="",N($I99)=0),"",$P99/$I99)</f>
        <v/>
      </c>
      <c r="R99" s="18">
        <f>IF(OR($P99="",N($F99)=0),"",$P99/$F99)</f>
        <v/>
      </c>
      <c r="S99" s="21">
        <f>IF(OR($P99="",N($J99)=0),"",$P99/$J99)</f>
        <v/>
      </c>
      <c r="T99" s="22">
        <f>IF($S99="","",IF($S99&lt;=Configuración!$C$3,"En objetivo",IF($S99&lt;=Configuración!$C$4,"Alerta","Crítico")))</f>
        <v/>
      </c>
      <c r="U99" s="18">
        <f>IF(OR($Q99="",N(Configuración!$C$3)=0),"",$Q99/Configuración!$C$3)</f>
        <v/>
      </c>
      <c r="V99" s="22">
        <f>IF(OR($H99="",$I99=""),"",MAX(0,$H99-$I99))</f>
        <v/>
      </c>
      <c r="W99" s="16" t="n"/>
    </row>
    <row r="100">
      <c r="A100" s="19" t="n"/>
      <c r="B100" s="16" t="n"/>
      <c r="C100" s="16" t="n"/>
      <c r="D100" s="16" t="n"/>
      <c r="E100" s="16" t="n"/>
      <c r="F100" s="20" t="n"/>
      <c r="G100" s="20" t="n"/>
      <c r="H100" s="16" t="n"/>
      <c r="I100" s="16" t="n"/>
      <c r="J100" s="17" t="n"/>
      <c r="K100" s="17" t="n"/>
      <c r="L100" s="18">
        <f>IF($C100="","",N($F100)*N(IFERROR(INDEX('Vehículos y choferes'!$B$2:$B$16,MATCH($C100,'Vehículos y choferes'!$A$2:$A$16,0)),0))/100*N(IFERROR(INDEX('Vehículos y choferes'!$C$2:$C$16,MATCH($C100,'Vehículos y choferes'!$A$2:$A$16,0)),0)))</f>
        <v/>
      </c>
      <c r="M100" s="18">
        <f>IF($C100="","",N($F100)*N(IFERROR(INDEX('Vehículos y choferes'!$E$2:$E$16,MATCH($C100,'Vehículos y choferes'!$A$2:$A$16,0)),0)))</f>
        <v/>
      </c>
      <c r="N100" s="18">
        <f>IF($C100="","",N(IFERROR(INDEX('Vehículos y choferes'!$G$2:$G$16,MATCH($C100,'Vehículos y choferes'!$A$2:$A$16,0)),0)))</f>
        <v/>
      </c>
      <c r="O100" s="18">
        <f>IF(AND($D100="",$E100=""),"",N($G100)*(IF($D100="",0,IFERROR(INDEX('Vehículos y choferes'!$J$2:$J$31,MATCH($D100,'Vehículos y choferes'!$I$2:$I$31,0)),0))+IF($E100="",0,IFERROR(INDEX('Vehículos y choferes'!$J$2:$J$31,MATCH($E100,'Vehículos y choferes'!$I$2:$I$31,0)),0))))</f>
        <v/>
      </c>
      <c r="P100" s="18">
        <f>IF(AND($C100="",$D100=""),"",N($K100)+N($L100)+N($M100)+N($N100)+N($O100))</f>
        <v/>
      </c>
      <c r="Q100" s="18">
        <f>IF(OR($P100="",N($I100)=0),"",$P100/$I100)</f>
        <v/>
      </c>
      <c r="R100" s="18">
        <f>IF(OR($P100="",N($F100)=0),"",$P100/$F100)</f>
        <v/>
      </c>
      <c r="S100" s="21">
        <f>IF(OR($P100="",N($J100)=0),"",$P100/$J100)</f>
        <v/>
      </c>
      <c r="T100" s="22">
        <f>IF($S100="","",IF($S100&lt;=Configuración!$C$3,"En objetivo",IF($S100&lt;=Configuración!$C$4,"Alerta","Crítico")))</f>
        <v/>
      </c>
      <c r="U100" s="18">
        <f>IF(OR($Q100="",N(Configuración!$C$3)=0),"",$Q100/Configuración!$C$3)</f>
        <v/>
      </c>
      <c r="V100" s="22">
        <f>IF(OR($H100="",$I100=""),"",MAX(0,$H100-$I100))</f>
        <v/>
      </c>
      <c r="W100" s="16" t="n"/>
    </row>
    <row r="101">
      <c r="A101" s="19" t="n"/>
      <c r="B101" s="16" t="n"/>
      <c r="C101" s="16" t="n"/>
      <c r="D101" s="16" t="n"/>
      <c r="E101" s="16" t="n"/>
      <c r="F101" s="20" t="n"/>
      <c r="G101" s="20" t="n"/>
      <c r="H101" s="16" t="n"/>
      <c r="I101" s="16" t="n"/>
      <c r="J101" s="17" t="n"/>
      <c r="K101" s="17" t="n"/>
      <c r="L101" s="18">
        <f>IF($C101="","",N($F101)*N(IFERROR(INDEX('Vehículos y choferes'!$B$2:$B$16,MATCH($C101,'Vehículos y choferes'!$A$2:$A$16,0)),0))/100*N(IFERROR(INDEX('Vehículos y choferes'!$C$2:$C$16,MATCH($C101,'Vehículos y choferes'!$A$2:$A$16,0)),0)))</f>
        <v/>
      </c>
      <c r="M101" s="18">
        <f>IF($C101="","",N($F101)*N(IFERROR(INDEX('Vehículos y choferes'!$E$2:$E$16,MATCH($C101,'Vehículos y choferes'!$A$2:$A$16,0)),0)))</f>
        <v/>
      </c>
      <c r="N101" s="18">
        <f>IF($C101="","",N(IFERROR(INDEX('Vehículos y choferes'!$G$2:$G$16,MATCH($C101,'Vehículos y choferes'!$A$2:$A$16,0)),0)))</f>
        <v/>
      </c>
      <c r="O101" s="18">
        <f>IF(AND($D101="",$E101=""),"",N($G101)*(IF($D101="",0,IFERROR(INDEX('Vehículos y choferes'!$J$2:$J$31,MATCH($D101,'Vehículos y choferes'!$I$2:$I$31,0)),0))+IF($E101="",0,IFERROR(INDEX('Vehículos y choferes'!$J$2:$J$31,MATCH($E101,'Vehículos y choferes'!$I$2:$I$31,0)),0))))</f>
        <v/>
      </c>
      <c r="P101" s="18">
        <f>IF(AND($C101="",$D101=""),"",N($K101)+N($L101)+N($M101)+N($N101)+N($O101))</f>
        <v/>
      </c>
      <c r="Q101" s="18">
        <f>IF(OR($P101="",N($I101)=0),"",$P101/$I101)</f>
        <v/>
      </c>
      <c r="R101" s="18">
        <f>IF(OR($P101="",N($F101)=0),"",$P101/$F101)</f>
        <v/>
      </c>
      <c r="S101" s="21">
        <f>IF(OR($P101="",N($J101)=0),"",$P101/$J101)</f>
        <v/>
      </c>
      <c r="T101" s="22">
        <f>IF($S101="","",IF($S101&lt;=Configuración!$C$3,"En objetivo",IF($S101&lt;=Configuración!$C$4,"Alerta","Crítico")))</f>
        <v/>
      </c>
      <c r="U101" s="18">
        <f>IF(OR($Q101="",N(Configuración!$C$3)=0),"",$Q101/Configuración!$C$3)</f>
        <v/>
      </c>
      <c r="V101" s="22">
        <f>IF(OR($H101="",$I101=""),"",MAX(0,$H101-$I101))</f>
        <v/>
      </c>
      <c r="W101" s="16" t="n"/>
    </row>
    <row r="102">
      <c r="A102" s="19" t="n"/>
      <c r="B102" s="16" t="n"/>
      <c r="C102" s="16" t="n"/>
      <c r="D102" s="16" t="n"/>
      <c r="E102" s="16" t="n"/>
      <c r="F102" s="20" t="n"/>
      <c r="G102" s="20" t="n"/>
      <c r="H102" s="16" t="n"/>
      <c r="I102" s="16" t="n"/>
      <c r="J102" s="17" t="n"/>
      <c r="K102" s="17" t="n"/>
      <c r="L102" s="18">
        <f>IF($C102="","",N($F102)*N(IFERROR(INDEX('Vehículos y choferes'!$B$2:$B$16,MATCH($C102,'Vehículos y choferes'!$A$2:$A$16,0)),0))/100*N(IFERROR(INDEX('Vehículos y choferes'!$C$2:$C$16,MATCH($C102,'Vehículos y choferes'!$A$2:$A$16,0)),0)))</f>
        <v/>
      </c>
      <c r="M102" s="18">
        <f>IF($C102="","",N($F102)*N(IFERROR(INDEX('Vehículos y choferes'!$E$2:$E$16,MATCH($C102,'Vehículos y choferes'!$A$2:$A$16,0)),0)))</f>
        <v/>
      </c>
      <c r="N102" s="18">
        <f>IF($C102="","",N(IFERROR(INDEX('Vehículos y choferes'!$G$2:$G$16,MATCH($C102,'Vehículos y choferes'!$A$2:$A$16,0)),0)))</f>
        <v/>
      </c>
      <c r="O102" s="18">
        <f>IF(AND($D102="",$E102=""),"",N($G102)*(IF($D102="",0,IFERROR(INDEX('Vehículos y choferes'!$J$2:$J$31,MATCH($D102,'Vehículos y choferes'!$I$2:$I$31,0)),0))+IF($E102="",0,IFERROR(INDEX('Vehículos y choferes'!$J$2:$J$31,MATCH($E102,'Vehículos y choferes'!$I$2:$I$31,0)),0))))</f>
        <v/>
      </c>
      <c r="P102" s="18">
        <f>IF(AND($C102="",$D102=""),"",N($K102)+N($L102)+N($M102)+N($N102)+N($O102))</f>
        <v/>
      </c>
      <c r="Q102" s="18">
        <f>IF(OR($P102="",N($I102)=0),"",$P102/$I102)</f>
        <v/>
      </c>
      <c r="R102" s="18">
        <f>IF(OR($P102="",N($F102)=0),"",$P102/$F102)</f>
        <v/>
      </c>
      <c r="S102" s="21">
        <f>IF(OR($P102="",N($J102)=0),"",$P102/$J102)</f>
        <v/>
      </c>
      <c r="T102" s="22">
        <f>IF($S102="","",IF($S102&lt;=Configuración!$C$3,"En objetivo",IF($S102&lt;=Configuración!$C$4,"Alerta","Crítico")))</f>
        <v/>
      </c>
      <c r="U102" s="18">
        <f>IF(OR($Q102="",N(Configuración!$C$3)=0),"",$Q102/Configuración!$C$3)</f>
        <v/>
      </c>
      <c r="V102" s="22">
        <f>IF(OR($H102="",$I102=""),"",MAX(0,$H102-$I102))</f>
        <v/>
      </c>
      <c r="W102" s="16" t="n"/>
    </row>
    <row r="103">
      <c r="A103" s="19" t="n"/>
      <c r="B103" s="16" t="n"/>
      <c r="C103" s="16" t="n"/>
      <c r="D103" s="16" t="n"/>
      <c r="E103" s="16" t="n"/>
      <c r="F103" s="20" t="n"/>
      <c r="G103" s="20" t="n"/>
      <c r="H103" s="16" t="n"/>
      <c r="I103" s="16" t="n"/>
      <c r="J103" s="17" t="n"/>
      <c r="K103" s="17" t="n"/>
      <c r="L103" s="18">
        <f>IF($C103="","",N($F103)*N(IFERROR(INDEX('Vehículos y choferes'!$B$2:$B$16,MATCH($C103,'Vehículos y choferes'!$A$2:$A$16,0)),0))/100*N(IFERROR(INDEX('Vehículos y choferes'!$C$2:$C$16,MATCH($C103,'Vehículos y choferes'!$A$2:$A$16,0)),0)))</f>
        <v/>
      </c>
      <c r="M103" s="18">
        <f>IF($C103="","",N($F103)*N(IFERROR(INDEX('Vehículos y choferes'!$E$2:$E$16,MATCH($C103,'Vehículos y choferes'!$A$2:$A$16,0)),0)))</f>
        <v/>
      </c>
      <c r="N103" s="18">
        <f>IF($C103="","",N(IFERROR(INDEX('Vehículos y choferes'!$G$2:$G$16,MATCH($C103,'Vehículos y choferes'!$A$2:$A$16,0)),0)))</f>
        <v/>
      </c>
      <c r="O103" s="18">
        <f>IF(AND($D103="",$E103=""),"",N($G103)*(IF($D103="",0,IFERROR(INDEX('Vehículos y choferes'!$J$2:$J$31,MATCH($D103,'Vehículos y choferes'!$I$2:$I$31,0)),0))+IF($E103="",0,IFERROR(INDEX('Vehículos y choferes'!$J$2:$J$31,MATCH($E103,'Vehículos y choferes'!$I$2:$I$31,0)),0))))</f>
        <v/>
      </c>
      <c r="P103" s="18">
        <f>IF(AND($C103="",$D103=""),"",N($K103)+N($L103)+N($M103)+N($N103)+N($O103))</f>
        <v/>
      </c>
      <c r="Q103" s="18">
        <f>IF(OR($P103="",N($I103)=0),"",$P103/$I103)</f>
        <v/>
      </c>
      <c r="R103" s="18">
        <f>IF(OR($P103="",N($F103)=0),"",$P103/$F103)</f>
        <v/>
      </c>
      <c r="S103" s="21">
        <f>IF(OR($P103="",N($J103)=0),"",$P103/$J103)</f>
        <v/>
      </c>
      <c r="T103" s="22">
        <f>IF($S103="","",IF($S103&lt;=Configuración!$C$3,"En objetivo",IF($S103&lt;=Configuración!$C$4,"Alerta","Crítico")))</f>
        <v/>
      </c>
      <c r="U103" s="18">
        <f>IF(OR($Q103="",N(Configuración!$C$3)=0),"",$Q103/Configuración!$C$3)</f>
        <v/>
      </c>
      <c r="V103" s="22">
        <f>IF(OR($H103="",$I103=""),"",MAX(0,$H103-$I103))</f>
        <v/>
      </c>
      <c r="W103" s="16" t="n"/>
    </row>
    <row r="104">
      <c r="A104" s="19" t="n"/>
      <c r="B104" s="16" t="n"/>
      <c r="C104" s="16" t="n"/>
      <c r="D104" s="16" t="n"/>
      <c r="E104" s="16" t="n"/>
      <c r="F104" s="20" t="n"/>
      <c r="G104" s="20" t="n"/>
      <c r="H104" s="16" t="n"/>
      <c r="I104" s="16" t="n"/>
      <c r="J104" s="17" t="n"/>
      <c r="K104" s="17" t="n"/>
      <c r="L104" s="18">
        <f>IF($C104="","",N($F104)*N(IFERROR(INDEX('Vehículos y choferes'!$B$2:$B$16,MATCH($C104,'Vehículos y choferes'!$A$2:$A$16,0)),0))/100*N(IFERROR(INDEX('Vehículos y choferes'!$C$2:$C$16,MATCH($C104,'Vehículos y choferes'!$A$2:$A$16,0)),0)))</f>
        <v/>
      </c>
      <c r="M104" s="18">
        <f>IF($C104="","",N($F104)*N(IFERROR(INDEX('Vehículos y choferes'!$E$2:$E$16,MATCH($C104,'Vehículos y choferes'!$A$2:$A$16,0)),0)))</f>
        <v/>
      </c>
      <c r="N104" s="18">
        <f>IF($C104="","",N(IFERROR(INDEX('Vehículos y choferes'!$G$2:$G$16,MATCH($C104,'Vehículos y choferes'!$A$2:$A$16,0)),0)))</f>
        <v/>
      </c>
      <c r="O104" s="18">
        <f>IF(AND($D104="",$E104=""),"",N($G104)*(IF($D104="",0,IFERROR(INDEX('Vehículos y choferes'!$J$2:$J$31,MATCH($D104,'Vehículos y choferes'!$I$2:$I$31,0)),0))+IF($E104="",0,IFERROR(INDEX('Vehículos y choferes'!$J$2:$J$31,MATCH($E104,'Vehículos y choferes'!$I$2:$I$31,0)),0))))</f>
        <v/>
      </c>
      <c r="P104" s="18">
        <f>IF(AND($C104="",$D104=""),"",N($K104)+N($L104)+N($M104)+N($N104)+N($O104))</f>
        <v/>
      </c>
      <c r="Q104" s="18">
        <f>IF(OR($P104="",N($I104)=0),"",$P104/$I104)</f>
        <v/>
      </c>
      <c r="R104" s="18">
        <f>IF(OR($P104="",N($F104)=0),"",$P104/$F104)</f>
        <v/>
      </c>
      <c r="S104" s="21">
        <f>IF(OR($P104="",N($J104)=0),"",$P104/$J104)</f>
        <v/>
      </c>
      <c r="T104" s="22">
        <f>IF($S104="","",IF($S104&lt;=Configuración!$C$3,"En objetivo",IF($S104&lt;=Configuración!$C$4,"Alerta","Crítico")))</f>
        <v/>
      </c>
      <c r="U104" s="18">
        <f>IF(OR($Q104="",N(Configuración!$C$3)=0),"",$Q104/Configuración!$C$3)</f>
        <v/>
      </c>
      <c r="V104" s="22">
        <f>IF(OR($H104="",$I104=""),"",MAX(0,$H104-$I104))</f>
        <v/>
      </c>
      <c r="W104" s="16" t="n"/>
    </row>
    <row r="105">
      <c r="A105" s="19" t="n"/>
      <c r="B105" s="16" t="n"/>
      <c r="C105" s="16" t="n"/>
      <c r="D105" s="16" t="n"/>
      <c r="E105" s="16" t="n"/>
      <c r="F105" s="20" t="n"/>
      <c r="G105" s="20" t="n"/>
      <c r="H105" s="16" t="n"/>
      <c r="I105" s="16" t="n"/>
      <c r="J105" s="17" t="n"/>
      <c r="K105" s="17" t="n"/>
      <c r="L105" s="18">
        <f>IF($C105="","",N($F105)*N(IFERROR(INDEX('Vehículos y choferes'!$B$2:$B$16,MATCH($C105,'Vehículos y choferes'!$A$2:$A$16,0)),0))/100*N(IFERROR(INDEX('Vehículos y choferes'!$C$2:$C$16,MATCH($C105,'Vehículos y choferes'!$A$2:$A$16,0)),0)))</f>
        <v/>
      </c>
      <c r="M105" s="18">
        <f>IF($C105="","",N($F105)*N(IFERROR(INDEX('Vehículos y choferes'!$E$2:$E$16,MATCH($C105,'Vehículos y choferes'!$A$2:$A$16,0)),0)))</f>
        <v/>
      </c>
      <c r="N105" s="18">
        <f>IF($C105="","",N(IFERROR(INDEX('Vehículos y choferes'!$G$2:$G$16,MATCH($C105,'Vehículos y choferes'!$A$2:$A$16,0)),0)))</f>
        <v/>
      </c>
      <c r="O105" s="18">
        <f>IF(AND($D105="",$E105=""),"",N($G105)*(IF($D105="",0,IFERROR(INDEX('Vehículos y choferes'!$J$2:$J$31,MATCH($D105,'Vehículos y choferes'!$I$2:$I$31,0)),0))+IF($E105="",0,IFERROR(INDEX('Vehículos y choferes'!$J$2:$J$31,MATCH($E105,'Vehículos y choferes'!$I$2:$I$31,0)),0))))</f>
        <v/>
      </c>
      <c r="P105" s="18">
        <f>IF(AND($C105="",$D105=""),"",N($K105)+N($L105)+N($M105)+N($N105)+N($O105))</f>
        <v/>
      </c>
      <c r="Q105" s="18">
        <f>IF(OR($P105="",N($I105)=0),"",$P105/$I105)</f>
        <v/>
      </c>
      <c r="R105" s="18">
        <f>IF(OR($P105="",N($F105)=0),"",$P105/$F105)</f>
        <v/>
      </c>
      <c r="S105" s="21">
        <f>IF(OR($P105="",N($J105)=0),"",$P105/$J105)</f>
        <v/>
      </c>
      <c r="T105" s="22">
        <f>IF($S105="","",IF($S105&lt;=Configuración!$C$3,"En objetivo",IF($S105&lt;=Configuración!$C$4,"Alerta","Crítico")))</f>
        <v/>
      </c>
      <c r="U105" s="18">
        <f>IF(OR($Q105="",N(Configuración!$C$3)=0),"",$Q105/Configuración!$C$3)</f>
        <v/>
      </c>
      <c r="V105" s="22">
        <f>IF(OR($H105="",$I105=""),"",MAX(0,$H105-$I105))</f>
        <v/>
      </c>
      <c r="W105" s="16" t="n"/>
    </row>
    <row r="106">
      <c r="A106" s="19" t="n"/>
      <c r="B106" s="16" t="n"/>
      <c r="C106" s="16" t="n"/>
      <c r="D106" s="16" t="n"/>
      <c r="E106" s="16" t="n"/>
      <c r="F106" s="20" t="n"/>
      <c r="G106" s="20" t="n"/>
      <c r="H106" s="16" t="n"/>
      <c r="I106" s="16" t="n"/>
      <c r="J106" s="17" t="n"/>
      <c r="K106" s="17" t="n"/>
      <c r="L106" s="18">
        <f>IF($C106="","",N($F106)*N(IFERROR(INDEX('Vehículos y choferes'!$B$2:$B$16,MATCH($C106,'Vehículos y choferes'!$A$2:$A$16,0)),0))/100*N(IFERROR(INDEX('Vehículos y choferes'!$C$2:$C$16,MATCH($C106,'Vehículos y choferes'!$A$2:$A$16,0)),0)))</f>
        <v/>
      </c>
      <c r="M106" s="18">
        <f>IF($C106="","",N($F106)*N(IFERROR(INDEX('Vehículos y choferes'!$E$2:$E$16,MATCH($C106,'Vehículos y choferes'!$A$2:$A$16,0)),0)))</f>
        <v/>
      </c>
      <c r="N106" s="18">
        <f>IF($C106="","",N(IFERROR(INDEX('Vehículos y choferes'!$G$2:$G$16,MATCH($C106,'Vehículos y choferes'!$A$2:$A$16,0)),0)))</f>
        <v/>
      </c>
      <c r="O106" s="18">
        <f>IF(AND($D106="",$E106=""),"",N($G106)*(IF($D106="",0,IFERROR(INDEX('Vehículos y choferes'!$J$2:$J$31,MATCH($D106,'Vehículos y choferes'!$I$2:$I$31,0)),0))+IF($E106="",0,IFERROR(INDEX('Vehículos y choferes'!$J$2:$J$31,MATCH($E106,'Vehículos y choferes'!$I$2:$I$31,0)),0))))</f>
        <v/>
      </c>
      <c r="P106" s="18">
        <f>IF(AND($C106="",$D106=""),"",N($K106)+N($L106)+N($M106)+N($N106)+N($O106))</f>
        <v/>
      </c>
      <c r="Q106" s="18">
        <f>IF(OR($P106="",N($I106)=0),"",$P106/$I106)</f>
        <v/>
      </c>
      <c r="R106" s="18">
        <f>IF(OR($P106="",N($F106)=0),"",$P106/$F106)</f>
        <v/>
      </c>
      <c r="S106" s="21">
        <f>IF(OR($P106="",N($J106)=0),"",$P106/$J106)</f>
        <v/>
      </c>
      <c r="T106" s="22">
        <f>IF($S106="","",IF($S106&lt;=Configuración!$C$3,"En objetivo",IF($S106&lt;=Configuración!$C$4,"Alerta","Crítico")))</f>
        <v/>
      </c>
      <c r="U106" s="18">
        <f>IF(OR($Q106="",N(Configuración!$C$3)=0),"",$Q106/Configuración!$C$3)</f>
        <v/>
      </c>
      <c r="V106" s="22">
        <f>IF(OR($H106="",$I106=""),"",MAX(0,$H106-$I106))</f>
        <v/>
      </c>
      <c r="W106" s="16" t="n"/>
    </row>
    <row r="107">
      <c r="A107" s="19" t="n"/>
      <c r="B107" s="16" t="n"/>
      <c r="C107" s="16" t="n"/>
      <c r="D107" s="16" t="n"/>
      <c r="E107" s="16" t="n"/>
      <c r="F107" s="20" t="n"/>
      <c r="G107" s="20" t="n"/>
      <c r="H107" s="16" t="n"/>
      <c r="I107" s="16" t="n"/>
      <c r="J107" s="17" t="n"/>
      <c r="K107" s="17" t="n"/>
      <c r="L107" s="18">
        <f>IF($C107="","",N($F107)*N(IFERROR(INDEX('Vehículos y choferes'!$B$2:$B$16,MATCH($C107,'Vehículos y choferes'!$A$2:$A$16,0)),0))/100*N(IFERROR(INDEX('Vehículos y choferes'!$C$2:$C$16,MATCH($C107,'Vehículos y choferes'!$A$2:$A$16,0)),0)))</f>
        <v/>
      </c>
      <c r="M107" s="18">
        <f>IF($C107="","",N($F107)*N(IFERROR(INDEX('Vehículos y choferes'!$E$2:$E$16,MATCH($C107,'Vehículos y choferes'!$A$2:$A$16,0)),0)))</f>
        <v/>
      </c>
      <c r="N107" s="18">
        <f>IF($C107="","",N(IFERROR(INDEX('Vehículos y choferes'!$G$2:$G$16,MATCH($C107,'Vehículos y choferes'!$A$2:$A$16,0)),0)))</f>
        <v/>
      </c>
      <c r="O107" s="18">
        <f>IF(AND($D107="",$E107=""),"",N($G107)*(IF($D107="",0,IFERROR(INDEX('Vehículos y choferes'!$J$2:$J$31,MATCH($D107,'Vehículos y choferes'!$I$2:$I$31,0)),0))+IF($E107="",0,IFERROR(INDEX('Vehículos y choferes'!$J$2:$J$31,MATCH($E107,'Vehículos y choferes'!$I$2:$I$31,0)),0))))</f>
        <v/>
      </c>
      <c r="P107" s="18">
        <f>IF(AND($C107="",$D107=""),"",N($K107)+N($L107)+N($M107)+N($N107)+N($O107))</f>
        <v/>
      </c>
      <c r="Q107" s="18">
        <f>IF(OR($P107="",N($I107)=0),"",$P107/$I107)</f>
        <v/>
      </c>
      <c r="R107" s="18">
        <f>IF(OR($P107="",N($F107)=0),"",$P107/$F107)</f>
        <v/>
      </c>
      <c r="S107" s="21">
        <f>IF(OR($P107="",N($J107)=0),"",$P107/$J107)</f>
        <v/>
      </c>
      <c r="T107" s="22">
        <f>IF($S107="","",IF($S107&lt;=Configuración!$C$3,"En objetivo",IF($S107&lt;=Configuración!$C$4,"Alerta","Crítico")))</f>
        <v/>
      </c>
      <c r="U107" s="18">
        <f>IF(OR($Q107="",N(Configuración!$C$3)=0),"",$Q107/Configuración!$C$3)</f>
        <v/>
      </c>
      <c r="V107" s="22">
        <f>IF(OR($H107="",$I107=""),"",MAX(0,$H107-$I107))</f>
        <v/>
      </c>
      <c r="W107" s="16" t="n"/>
    </row>
    <row r="108">
      <c r="A108" s="19" t="n"/>
      <c r="B108" s="16" t="n"/>
      <c r="C108" s="16" t="n"/>
      <c r="D108" s="16" t="n"/>
      <c r="E108" s="16" t="n"/>
      <c r="F108" s="20" t="n"/>
      <c r="G108" s="20" t="n"/>
      <c r="H108" s="16" t="n"/>
      <c r="I108" s="16" t="n"/>
      <c r="J108" s="17" t="n"/>
      <c r="K108" s="17" t="n"/>
      <c r="L108" s="18">
        <f>IF($C108="","",N($F108)*N(IFERROR(INDEX('Vehículos y choferes'!$B$2:$B$16,MATCH($C108,'Vehículos y choferes'!$A$2:$A$16,0)),0))/100*N(IFERROR(INDEX('Vehículos y choferes'!$C$2:$C$16,MATCH($C108,'Vehículos y choferes'!$A$2:$A$16,0)),0)))</f>
        <v/>
      </c>
      <c r="M108" s="18">
        <f>IF($C108="","",N($F108)*N(IFERROR(INDEX('Vehículos y choferes'!$E$2:$E$16,MATCH($C108,'Vehículos y choferes'!$A$2:$A$16,0)),0)))</f>
        <v/>
      </c>
      <c r="N108" s="18">
        <f>IF($C108="","",N(IFERROR(INDEX('Vehículos y choferes'!$G$2:$G$16,MATCH($C108,'Vehículos y choferes'!$A$2:$A$16,0)),0)))</f>
        <v/>
      </c>
      <c r="O108" s="18">
        <f>IF(AND($D108="",$E108=""),"",N($G108)*(IF($D108="",0,IFERROR(INDEX('Vehículos y choferes'!$J$2:$J$31,MATCH($D108,'Vehículos y choferes'!$I$2:$I$31,0)),0))+IF($E108="",0,IFERROR(INDEX('Vehículos y choferes'!$J$2:$J$31,MATCH($E108,'Vehículos y choferes'!$I$2:$I$31,0)),0))))</f>
        <v/>
      </c>
      <c r="P108" s="18">
        <f>IF(AND($C108="",$D108=""),"",N($K108)+N($L108)+N($M108)+N($N108)+N($O108))</f>
        <v/>
      </c>
      <c r="Q108" s="18">
        <f>IF(OR($P108="",N($I108)=0),"",$P108/$I108)</f>
        <v/>
      </c>
      <c r="R108" s="18">
        <f>IF(OR($P108="",N($F108)=0),"",$P108/$F108)</f>
        <v/>
      </c>
      <c r="S108" s="21">
        <f>IF(OR($P108="",N($J108)=0),"",$P108/$J108)</f>
        <v/>
      </c>
      <c r="T108" s="22">
        <f>IF($S108="","",IF($S108&lt;=Configuración!$C$3,"En objetivo",IF($S108&lt;=Configuración!$C$4,"Alerta","Crítico")))</f>
        <v/>
      </c>
      <c r="U108" s="18">
        <f>IF(OR($Q108="",N(Configuración!$C$3)=0),"",$Q108/Configuración!$C$3)</f>
        <v/>
      </c>
      <c r="V108" s="22">
        <f>IF(OR($H108="",$I108=""),"",MAX(0,$H108-$I108))</f>
        <v/>
      </c>
      <c r="W108" s="16" t="n"/>
    </row>
    <row r="109">
      <c r="A109" s="19" t="n"/>
      <c r="B109" s="16" t="n"/>
      <c r="C109" s="16" t="n"/>
      <c r="D109" s="16" t="n"/>
      <c r="E109" s="16" t="n"/>
      <c r="F109" s="20" t="n"/>
      <c r="G109" s="20" t="n"/>
      <c r="H109" s="16" t="n"/>
      <c r="I109" s="16" t="n"/>
      <c r="J109" s="17" t="n"/>
      <c r="K109" s="17" t="n"/>
      <c r="L109" s="18">
        <f>IF($C109="","",N($F109)*N(IFERROR(INDEX('Vehículos y choferes'!$B$2:$B$16,MATCH($C109,'Vehículos y choferes'!$A$2:$A$16,0)),0))/100*N(IFERROR(INDEX('Vehículos y choferes'!$C$2:$C$16,MATCH($C109,'Vehículos y choferes'!$A$2:$A$16,0)),0)))</f>
        <v/>
      </c>
      <c r="M109" s="18">
        <f>IF($C109="","",N($F109)*N(IFERROR(INDEX('Vehículos y choferes'!$E$2:$E$16,MATCH($C109,'Vehículos y choferes'!$A$2:$A$16,0)),0)))</f>
        <v/>
      </c>
      <c r="N109" s="18">
        <f>IF($C109="","",N(IFERROR(INDEX('Vehículos y choferes'!$G$2:$G$16,MATCH($C109,'Vehículos y choferes'!$A$2:$A$16,0)),0)))</f>
        <v/>
      </c>
      <c r="O109" s="18">
        <f>IF(AND($D109="",$E109=""),"",N($G109)*(IF($D109="",0,IFERROR(INDEX('Vehículos y choferes'!$J$2:$J$31,MATCH($D109,'Vehículos y choferes'!$I$2:$I$31,0)),0))+IF($E109="",0,IFERROR(INDEX('Vehículos y choferes'!$J$2:$J$31,MATCH($E109,'Vehículos y choferes'!$I$2:$I$31,0)),0))))</f>
        <v/>
      </c>
      <c r="P109" s="18">
        <f>IF(AND($C109="",$D109=""),"",N($K109)+N($L109)+N($M109)+N($N109)+N($O109))</f>
        <v/>
      </c>
      <c r="Q109" s="18">
        <f>IF(OR($P109="",N($I109)=0),"",$P109/$I109)</f>
        <v/>
      </c>
      <c r="R109" s="18">
        <f>IF(OR($P109="",N($F109)=0),"",$P109/$F109)</f>
        <v/>
      </c>
      <c r="S109" s="21">
        <f>IF(OR($P109="",N($J109)=0),"",$P109/$J109)</f>
        <v/>
      </c>
      <c r="T109" s="22">
        <f>IF($S109="","",IF($S109&lt;=Configuración!$C$3,"En objetivo",IF($S109&lt;=Configuración!$C$4,"Alerta","Crítico")))</f>
        <v/>
      </c>
      <c r="U109" s="18">
        <f>IF(OR($Q109="",N(Configuración!$C$3)=0),"",$Q109/Configuración!$C$3)</f>
        <v/>
      </c>
      <c r="V109" s="22">
        <f>IF(OR($H109="",$I109=""),"",MAX(0,$H109-$I109))</f>
        <v/>
      </c>
      <c r="W109" s="16" t="n"/>
    </row>
    <row r="110">
      <c r="A110" s="19" t="n"/>
      <c r="B110" s="16" t="n"/>
      <c r="C110" s="16" t="n"/>
      <c r="D110" s="16" t="n"/>
      <c r="E110" s="16" t="n"/>
      <c r="F110" s="20" t="n"/>
      <c r="G110" s="20" t="n"/>
      <c r="H110" s="16" t="n"/>
      <c r="I110" s="16" t="n"/>
      <c r="J110" s="17" t="n"/>
      <c r="K110" s="17" t="n"/>
      <c r="L110" s="18">
        <f>IF($C110="","",N($F110)*N(IFERROR(INDEX('Vehículos y choferes'!$B$2:$B$16,MATCH($C110,'Vehículos y choferes'!$A$2:$A$16,0)),0))/100*N(IFERROR(INDEX('Vehículos y choferes'!$C$2:$C$16,MATCH($C110,'Vehículos y choferes'!$A$2:$A$16,0)),0)))</f>
        <v/>
      </c>
      <c r="M110" s="18">
        <f>IF($C110="","",N($F110)*N(IFERROR(INDEX('Vehículos y choferes'!$E$2:$E$16,MATCH($C110,'Vehículos y choferes'!$A$2:$A$16,0)),0)))</f>
        <v/>
      </c>
      <c r="N110" s="18">
        <f>IF($C110="","",N(IFERROR(INDEX('Vehículos y choferes'!$G$2:$G$16,MATCH($C110,'Vehículos y choferes'!$A$2:$A$16,0)),0)))</f>
        <v/>
      </c>
      <c r="O110" s="18">
        <f>IF(AND($D110="",$E110=""),"",N($G110)*(IF($D110="",0,IFERROR(INDEX('Vehículos y choferes'!$J$2:$J$31,MATCH($D110,'Vehículos y choferes'!$I$2:$I$31,0)),0))+IF($E110="",0,IFERROR(INDEX('Vehículos y choferes'!$J$2:$J$31,MATCH($E110,'Vehículos y choferes'!$I$2:$I$31,0)),0))))</f>
        <v/>
      </c>
      <c r="P110" s="18">
        <f>IF(AND($C110="",$D110=""),"",N($K110)+N($L110)+N($M110)+N($N110)+N($O110))</f>
        <v/>
      </c>
      <c r="Q110" s="18">
        <f>IF(OR($P110="",N($I110)=0),"",$P110/$I110)</f>
        <v/>
      </c>
      <c r="R110" s="18">
        <f>IF(OR($P110="",N($F110)=0),"",$P110/$F110)</f>
        <v/>
      </c>
      <c r="S110" s="21">
        <f>IF(OR($P110="",N($J110)=0),"",$P110/$J110)</f>
        <v/>
      </c>
      <c r="T110" s="22">
        <f>IF($S110="","",IF($S110&lt;=Configuración!$C$3,"En objetivo",IF($S110&lt;=Configuración!$C$4,"Alerta","Crítico")))</f>
        <v/>
      </c>
      <c r="U110" s="18">
        <f>IF(OR($Q110="",N(Configuración!$C$3)=0),"",$Q110/Configuración!$C$3)</f>
        <v/>
      </c>
      <c r="V110" s="22">
        <f>IF(OR($H110="",$I110=""),"",MAX(0,$H110-$I110))</f>
        <v/>
      </c>
      <c r="W110" s="16" t="n"/>
    </row>
    <row r="111">
      <c r="A111" s="19" t="n"/>
      <c r="B111" s="16" t="n"/>
      <c r="C111" s="16" t="n"/>
      <c r="D111" s="16" t="n"/>
      <c r="E111" s="16" t="n"/>
      <c r="F111" s="20" t="n"/>
      <c r="G111" s="20" t="n"/>
      <c r="H111" s="16" t="n"/>
      <c r="I111" s="16" t="n"/>
      <c r="J111" s="17" t="n"/>
      <c r="K111" s="17" t="n"/>
      <c r="L111" s="18">
        <f>IF($C111="","",N($F111)*N(IFERROR(INDEX('Vehículos y choferes'!$B$2:$B$16,MATCH($C111,'Vehículos y choferes'!$A$2:$A$16,0)),0))/100*N(IFERROR(INDEX('Vehículos y choferes'!$C$2:$C$16,MATCH($C111,'Vehículos y choferes'!$A$2:$A$16,0)),0)))</f>
        <v/>
      </c>
      <c r="M111" s="18">
        <f>IF($C111="","",N($F111)*N(IFERROR(INDEX('Vehículos y choferes'!$E$2:$E$16,MATCH($C111,'Vehículos y choferes'!$A$2:$A$16,0)),0)))</f>
        <v/>
      </c>
      <c r="N111" s="18">
        <f>IF($C111="","",N(IFERROR(INDEX('Vehículos y choferes'!$G$2:$G$16,MATCH($C111,'Vehículos y choferes'!$A$2:$A$16,0)),0)))</f>
        <v/>
      </c>
      <c r="O111" s="18">
        <f>IF(AND($D111="",$E111=""),"",N($G111)*(IF($D111="",0,IFERROR(INDEX('Vehículos y choferes'!$J$2:$J$31,MATCH($D111,'Vehículos y choferes'!$I$2:$I$31,0)),0))+IF($E111="",0,IFERROR(INDEX('Vehículos y choferes'!$J$2:$J$31,MATCH($E111,'Vehículos y choferes'!$I$2:$I$31,0)),0))))</f>
        <v/>
      </c>
      <c r="P111" s="18">
        <f>IF(AND($C111="",$D111=""),"",N($K111)+N($L111)+N($M111)+N($N111)+N($O111))</f>
        <v/>
      </c>
      <c r="Q111" s="18">
        <f>IF(OR($P111="",N($I111)=0),"",$P111/$I111)</f>
        <v/>
      </c>
      <c r="R111" s="18">
        <f>IF(OR($P111="",N($F111)=0),"",$P111/$F111)</f>
        <v/>
      </c>
      <c r="S111" s="21">
        <f>IF(OR($P111="",N($J111)=0),"",$P111/$J111)</f>
        <v/>
      </c>
      <c r="T111" s="22">
        <f>IF($S111="","",IF($S111&lt;=Configuración!$C$3,"En objetivo",IF($S111&lt;=Configuración!$C$4,"Alerta","Crítico")))</f>
        <v/>
      </c>
      <c r="U111" s="18">
        <f>IF(OR($Q111="",N(Configuración!$C$3)=0),"",$Q111/Configuración!$C$3)</f>
        <v/>
      </c>
      <c r="V111" s="22">
        <f>IF(OR($H111="",$I111=""),"",MAX(0,$H111-$I111))</f>
        <v/>
      </c>
      <c r="W111" s="16" t="n"/>
    </row>
    <row r="112">
      <c r="A112" s="19" t="n"/>
      <c r="B112" s="16" t="n"/>
      <c r="C112" s="16" t="n"/>
      <c r="D112" s="16" t="n"/>
      <c r="E112" s="16" t="n"/>
      <c r="F112" s="20" t="n"/>
      <c r="G112" s="20" t="n"/>
      <c r="H112" s="16" t="n"/>
      <c r="I112" s="16" t="n"/>
      <c r="J112" s="17" t="n"/>
      <c r="K112" s="17" t="n"/>
      <c r="L112" s="18">
        <f>IF($C112="","",N($F112)*N(IFERROR(INDEX('Vehículos y choferes'!$B$2:$B$16,MATCH($C112,'Vehículos y choferes'!$A$2:$A$16,0)),0))/100*N(IFERROR(INDEX('Vehículos y choferes'!$C$2:$C$16,MATCH($C112,'Vehículos y choferes'!$A$2:$A$16,0)),0)))</f>
        <v/>
      </c>
      <c r="M112" s="18">
        <f>IF($C112="","",N($F112)*N(IFERROR(INDEX('Vehículos y choferes'!$E$2:$E$16,MATCH($C112,'Vehículos y choferes'!$A$2:$A$16,0)),0)))</f>
        <v/>
      </c>
      <c r="N112" s="18">
        <f>IF($C112="","",N(IFERROR(INDEX('Vehículos y choferes'!$G$2:$G$16,MATCH($C112,'Vehículos y choferes'!$A$2:$A$16,0)),0)))</f>
        <v/>
      </c>
      <c r="O112" s="18">
        <f>IF(AND($D112="",$E112=""),"",N($G112)*(IF($D112="",0,IFERROR(INDEX('Vehículos y choferes'!$J$2:$J$31,MATCH($D112,'Vehículos y choferes'!$I$2:$I$31,0)),0))+IF($E112="",0,IFERROR(INDEX('Vehículos y choferes'!$J$2:$J$31,MATCH($E112,'Vehículos y choferes'!$I$2:$I$31,0)),0))))</f>
        <v/>
      </c>
      <c r="P112" s="18">
        <f>IF(AND($C112="",$D112=""),"",N($K112)+N($L112)+N($M112)+N($N112)+N($O112))</f>
        <v/>
      </c>
      <c r="Q112" s="18">
        <f>IF(OR($P112="",N($I112)=0),"",$P112/$I112)</f>
        <v/>
      </c>
      <c r="R112" s="18">
        <f>IF(OR($P112="",N($F112)=0),"",$P112/$F112)</f>
        <v/>
      </c>
      <c r="S112" s="21">
        <f>IF(OR($P112="",N($J112)=0),"",$P112/$J112)</f>
        <v/>
      </c>
      <c r="T112" s="22">
        <f>IF($S112="","",IF($S112&lt;=Configuración!$C$3,"En objetivo",IF($S112&lt;=Configuración!$C$4,"Alerta","Crítico")))</f>
        <v/>
      </c>
      <c r="U112" s="18">
        <f>IF(OR($Q112="",N(Configuración!$C$3)=0),"",$Q112/Configuración!$C$3)</f>
        <v/>
      </c>
      <c r="V112" s="22">
        <f>IF(OR($H112="",$I112=""),"",MAX(0,$H112-$I112))</f>
        <v/>
      </c>
      <c r="W112" s="16" t="n"/>
    </row>
    <row r="113">
      <c r="A113" s="19" t="n"/>
      <c r="B113" s="16" t="n"/>
      <c r="C113" s="16" t="n"/>
      <c r="D113" s="16" t="n"/>
      <c r="E113" s="16" t="n"/>
      <c r="F113" s="20" t="n"/>
      <c r="G113" s="20" t="n"/>
      <c r="H113" s="16" t="n"/>
      <c r="I113" s="16" t="n"/>
      <c r="J113" s="17" t="n"/>
      <c r="K113" s="17" t="n"/>
      <c r="L113" s="18">
        <f>IF($C113="","",N($F113)*N(IFERROR(INDEX('Vehículos y choferes'!$B$2:$B$16,MATCH($C113,'Vehículos y choferes'!$A$2:$A$16,0)),0))/100*N(IFERROR(INDEX('Vehículos y choferes'!$C$2:$C$16,MATCH($C113,'Vehículos y choferes'!$A$2:$A$16,0)),0)))</f>
        <v/>
      </c>
      <c r="M113" s="18">
        <f>IF($C113="","",N($F113)*N(IFERROR(INDEX('Vehículos y choferes'!$E$2:$E$16,MATCH($C113,'Vehículos y choferes'!$A$2:$A$16,0)),0)))</f>
        <v/>
      </c>
      <c r="N113" s="18">
        <f>IF($C113="","",N(IFERROR(INDEX('Vehículos y choferes'!$G$2:$G$16,MATCH($C113,'Vehículos y choferes'!$A$2:$A$16,0)),0)))</f>
        <v/>
      </c>
      <c r="O113" s="18">
        <f>IF(AND($D113="",$E113=""),"",N($G113)*(IF($D113="",0,IFERROR(INDEX('Vehículos y choferes'!$J$2:$J$31,MATCH($D113,'Vehículos y choferes'!$I$2:$I$31,0)),0))+IF($E113="",0,IFERROR(INDEX('Vehículos y choferes'!$J$2:$J$31,MATCH($E113,'Vehículos y choferes'!$I$2:$I$31,0)),0))))</f>
        <v/>
      </c>
      <c r="P113" s="18">
        <f>IF(AND($C113="",$D113=""),"",N($K113)+N($L113)+N($M113)+N($N113)+N($O113))</f>
        <v/>
      </c>
      <c r="Q113" s="18">
        <f>IF(OR($P113="",N($I113)=0),"",$P113/$I113)</f>
        <v/>
      </c>
      <c r="R113" s="18">
        <f>IF(OR($P113="",N($F113)=0),"",$P113/$F113)</f>
        <v/>
      </c>
      <c r="S113" s="21">
        <f>IF(OR($P113="",N($J113)=0),"",$P113/$J113)</f>
        <v/>
      </c>
      <c r="T113" s="22">
        <f>IF($S113="","",IF($S113&lt;=Configuración!$C$3,"En objetivo",IF($S113&lt;=Configuración!$C$4,"Alerta","Crítico")))</f>
        <v/>
      </c>
      <c r="U113" s="18">
        <f>IF(OR($Q113="",N(Configuración!$C$3)=0),"",$Q113/Configuración!$C$3)</f>
        <v/>
      </c>
      <c r="V113" s="22">
        <f>IF(OR($H113="",$I113=""),"",MAX(0,$H113-$I113))</f>
        <v/>
      </c>
      <c r="W113" s="16" t="n"/>
    </row>
    <row r="114">
      <c r="A114" s="19" t="n"/>
      <c r="B114" s="16" t="n"/>
      <c r="C114" s="16" t="n"/>
      <c r="D114" s="16" t="n"/>
      <c r="E114" s="16" t="n"/>
      <c r="F114" s="20" t="n"/>
      <c r="G114" s="20" t="n"/>
      <c r="H114" s="16" t="n"/>
      <c r="I114" s="16" t="n"/>
      <c r="J114" s="17" t="n"/>
      <c r="K114" s="17" t="n"/>
      <c r="L114" s="18">
        <f>IF($C114="","",N($F114)*N(IFERROR(INDEX('Vehículos y choferes'!$B$2:$B$16,MATCH($C114,'Vehículos y choferes'!$A$2:$A$16,0)),0))/100*N(IFERROR(INDEX('Vehículos y choferes'!$C$2:$C$16,MATCH($C114,'Vehículos y choferes'!$A$2:$A$16,0)),0)))</f>
        <v/>
      </c>
      <c r="M114" s="18">
        <f>IF($C114="","",N($F114)*N(IFERROR(INDEX('Vehículos y choferes'!$E$2:$E$16,MATCH($C114,'Vehículos y choferes'!$A$2:$A$16,0)),0)))</f>
        <v/>
      </c>
      <c r="N114" s="18">
        <f>IF($C114="","",N(IFERROR(INDEX('Vehículos y choferes'!$G$2:$G$16,MATCH($C114,'Vehículos y choferes'!$A$2:$A$16,0)),0)))</f>
        <v/>
      </c>
      <c r="O114" s="18">
        <f>IF(AND($D114="",$E114=""),"",N($G114)*(IF($D114="",0,IFERROR(INDEX('Vehículos y choferes'!$J$2:$J$31,MATCH($D114,'Vehículos y choferes'!$I$2:$I$31,0)),0))+IF($E114="",0,IFERROR(INDEX('Vehículos y choferes'!$J$2:$J$31,MATCH($E114,'Vehículos y choferes'!$I$2:$I$31,0)),0))))</f>
        <v/>
      </c>
      <c r="P114" s="18">
        <f>IF(AND($C114="",$D114=""),"",N($K114)+N($L114)+N($M114)+N($N114)+N($O114))</f>
        <v/>
      </c>
      <c r="Q114" s="18">
        <f>IF(OR($P114="",N($I114)=0),"",$P114/$I114)</f>
        <v/>
      </c>
      <c r="R114" s="18">
        <f>IF(OR($P114="",N($F114)=0),"",$P114/$F114)</f>
        <v/>
      </c>
      <c r="S114" s="21">
        <f>IF(OR($P114="",N($J114)=0),"",$P114/$J114)</f>
        <v/>
      </c>
      <c r="T114" s="22">
        <f>IF($S114="","",IF($S114&lt;=Configuración!$C$3,"En objetivo",IF($S114&lt;=Configuración!$C$4,"Alerta","Crítico")))</f>
        <v/>
      </c>
      <c r="U114" s="18">
        <f>IF(OR($Q114="",N(Configuración!$C$3)=0),"",$Q114/Configuración!$C$3)</f>
        <v/>
      </c>
      <c r="V114" s="22">
        <f>IF(OR($H114="",$I114=""),"",MAX(0,$H114-$I114))</f>
        <v/>
      </c>
      <c r="W114" s="16" t="n"/>
    </row>
    <row r="115">
      <c r="A115" s="19" t="n"/>
      <c r="B115" s="16" t="n"/>
      <c r="C115" s="16" t="n"/>
      <c r="D115" s="16" t="n"/>
      <c r="E115" s="16" t="n"/>
      <c r="F115" s="20" t="n"/>
      <c r="G115" s="20" t="n"/>
      <c r="H115" s="16" t="n"/>
      <c r="I115" s="16" t="n"/>
      <c r="J115" s="17" t="n"/>
      <c r="K115" s="17" t="n"/>
      <c r="L115" s="18">
        <f>IF($C115="","",N($F115)*N(IFERROR(INDEX('Vehículos y choferes'!$B$2:$B$16,MATCH($C115,'Vehículos y choferes'!$A$2:$A$16,0)),0))/100*N(IFERROR(INDEX('Vehículos y choferes'!$C$2:$C$16,MATCH($C115,'Vehículos y choferes'!$A$2:$A$16,0)),0)))</f>
        <v/>
      </c>
      <c r="M115" s="18">
        <f>IF($C115="","",N($F115)*N(IFERROR(INDEX('Vehículos y choferes'!$E$2:$E$16,MATCH($C115,'Vehículos y choferes'!$A$2:$A$16,0)),0)))</f>
        <v/>
      </c>
      <c r="N115" s="18">
        <f>IF($C115="","",N(IFERROR(INDEX('Vehículos y choferes'!$G$2:$G$16,MATCH($C115,'Vehículos y choferes'!$A$2:$A$16,0)),0)))</f>
        <v/>
      </c>
      <c r="O115" s="18">
        <f>IF(AND($D115="",$E115=""),"",N($G115)*(IF($D115="",0,IFERROR(INDEX('Vehículos y choferes'!$J$2:$J$31,MATCH($D115,'Vehículos y choferes'!$I$2:$I$31,0)),0))+IF($E115="",0,IFERROR(INDEX('Vehículos y choferes'!$J$2:$J$31,MATCH($E115,'Vehículos y choferes'!$I$2:$I$31,0)),0))))</f>
        <v/>
      </c>
      <c r="P115" s="18">
        <f>IF(AND($C115="",$D115=""),"",N($K115)+N($L115)+N($M115)+N($N115)+N($O115))</f>
        <v/>
      </c>
      <c r="Q115" s="18">
        <f>IF(OR($P115="",N($I115)=0),"",$P115/$I115)</f>
        <v/>
      </c>
      <c r="R115" s="18">
        <f>IF(OR($P115="",N($F115)=0),"",$P115/$F115)</f>
        <v/>
      </c>
      <c r="S115" s="21">
        <f>IF(OR($P115="",N($J115)=0),"",$P115/$J115)</f>
        <v/>
      </c>
      <c r="T115" s="22">
        <f>IF($S115="","",IF($S115&lt;=Configuración!$C$3,"En objetivo",IF($S115&lt;=Configuración!$C$4,"Alerta","Crítico")))</f>
        <v/>
      </c>
      <c r="U115" s="18">
        <f>IF(OR($Q115="",N(Configuración!$C$3)=0),"",$Q115/Configuración!$C$3)</f>
        <v/>
      </c>
      <c r="V115" s="22">
        <f>IF(OR($H115="",$I115=""),"",MAX(0,$H115-$I115))</f>
        <v/>
      </c>
      <c r="W115" s="16" t="n"/>
    </row>
    <row r="116">
      <c r="A116" s="19" t="n"/>
      <c r="B116" s="16" t="n"/>
      <c r="C116" s="16" t="n"/>
      <c r="D116" s="16" t="n"/>
      <c r="E116" s="16" t="n"/>
      <c r="F116" s="20" t="n"/>
      <c r="G116" s="20" t="n"/>
      <c r="H116" s="16" t="n"/>
      <c r="I116" s="16" t="n"/>
      <c r="J116" s="17" t="n"/>
      <c r="K116" s="17" t="n"/>
      <c r="L116" s="18">
        <f>IF($C116="","",N($F116)*N(IFERROR(INDEX('Vehículos y choferes'!$B$2:$B$16,MATCH($C116,'Vehículos y choferes'!$A$2:$A$16,0)),0))/100*N(IFERROR(INDEX('Vehículos y choferes'!$C$2:$C$16,MATCH($C116,'Vehículos y choferes'!$A$2:$A$16,0)),0)))</f>
        <v/>
      </c>
      <c r="M116" s="18">
        <f>IF($C116="","",N($F116)*N(IFERROR(INDEX('Vehículos y choferes'!$E$2:$E$16,MATCH($C116,'Vehículos y choferes'!$A$2:$A$16,0)),0)))</f>
        <v/>
      </c>
      <c r="N116" s="18">
        <f>IF($C116="","",N(IFERROR(INDEX('Vehículos y choferes'!$G$2:$G$16,MATCH($C116,'Vehículos y choferes'!$A$2:$A$16,0)),0)))</f>
        <v/>
      </c>
      <c r="O116" s="18">
        <f>IF(AND($D116="",$E116=""),"",N($G116)*(IF($D116="",0,IFERROR(INDEX('Vehículos y choferes'!$J$2:$J$31,MATCH($D116,'Vehículos y choferes'!$I$2:$I$31,0)),0))+IF($E116="",0,IFERROR(INDEX('Vehículos y choferes'!$J$2:$J$31,MATCH($E116,'Vehículos y choferes'!$I$2:$I$31,0)),0))))</f>
        <v/>
      </c>
      <c r="P116" s="18">
        <f>IF(AND($C116="",$D116=""),"",N($K116)+N($L116)+N($M116)+N($N116)+N($O116))</f>
        <v/>
      </c>
      <c r="Q116" s="18">
        <f>IF(OR($P116="",N($I116)=0),"",$P116/$I116)</f>
        <v/>
      </c>
      <c r="R116" s="18">
        <f>IF(OR($P116="",N($F116)=0),"",$P116/$F116)</f>
        <v/>
      </c>
      <c r="S116" s="21">
        <f>IF(OR($P116="",N($J116)=0),"",$P116/$J116)</f>
        <v/>
      </c>
      <c r="T116" s="22">
        <f>IF($S116="","",IF($S116&lt;=Configuración!$C$3,"En objetivo",IF($S116&lt;=Configuración!$C$4,"Alerta","Crítico")))</f>
        <v/>
      </c>
      <c r="U116" s="18">
        <f>IF(OR($Q116="",N(Configuración!$C$3)=0),"",$Q116/Configuración!$C$3)</f>
        <v/>
      </c>
      <c r="V116" s="22">
        <f>IF(OR($H116="",$I116=""),"",MAX(0,$H116-$I116))</f>
        <v/>
      </c>
      <c r="W116" s="16" t="n"/>
    </row>
    <row r="117">
      <c r="A117" s="19" t="n"/>
      <c r="B117" s="16" t="n"/>
      <c r="C117" s="16" t="n"/>
      <c r="D117" s="16" t="n"/>
      <c r="E117" s="16" t="n"/>
      <c r="F117" s="20" t="n"/>
      <c r="G117" s="20" t="n"/>
      <c r="H117" s="16" t="n"/>
      <c r="I117" s="16" t="n"/>
      <c r="J117" s="17" t="n"/>
      <c r="K117" s="17" t="n"/>
      <c r="L117" s="18">
        <f>IF($C117="","",N($F117)*N(IFERROR(INDEX('Vehículos y choferes'!$B$2:$B$16,MATCH($C117,'Vehículos y choferes'!$A$2:$A$16,0)),0))/100*N(IFERROR(INDEX('Vehículos y choferes'!$C$2:$C$16,MATCH($C117,'Vehículos y choferes'!$A$2:$A$16,0)),0)))</f>
        <v/>
      </c>
      <c r="M117" s="18">
        <f>IF($C117="","",N($F117)*N(IFERROR(INDEX('Vehículos y choferes'!$E$2:$E$16,MATCH($C117,'Vehículos y choferes'!$A$2:$A$16,0)),0)))</f>
        <v/>
      </c>
      <c r="N117" s="18">
        <f>IF($C117="","",N(IFERROR(INDEX('Vehículos y choferes'!$G$2:$G$16,MATCH($C117,'Vehículos y choferes'!$A$2:$A$16,0)),0)))</f>
        <v/>
      </c>
      <c r="O117" s="18">
        <f>IF(AND($D117="",$E117=""),"",N($G117)*(IF($D117="",0,IFERROR(INDEX('Vehículos y choferes'!$J$2:$J$31,MATCH($D117,'Vehículos y choferes'!$I$2:$I$31,0)),0))+IF($E117="",0,IFERROR(INDEX('Vehículos y choferes'!$J$2:$J$31,MATCH($E117,'Vehículos y choferes'!$I$2:$I$31,0)),0))))</f>
        <v/>
      </c>
      <c r="P117" s="18">
        <f>IF(AND($C117="",$D117=""),"",N($K117)+N($L117)+N($M117)+N($N117)+N($O117))</f>
        <v/>
      </c>
      <c r="Q117" s="18">
        <f>IF(OR($P117="",N($I117)=0),"",$P117/$I117)</f>
        <v/>
      </c>
      <c r="R117" s="18">
        <f>IF(OR($P117="",N($F117)=0),"",$P117/$F117)</f>
        <v/>
      </c>
      <c r="S117" s="21">
        <f>IF(OR($P117="",N($J117)=0),"",$P117/$J117)</f>
        <v/>
      </c>
      <c r="T117" s="22">
        <f>IF($S117="","",IF($S117&lt;=Configuración!$C$3,"En objetivo",IF($S117&lt;=Configuración!$C$4,"Alerta","Crítico")))</f>
        <v/>
      </c>
      <c r="U117" s="18">
        <f>IF(OR($Q117="",N(Configuración!$C$3)=0),"",$Q117/Configuración!$C$3)</f>
        <v/>
      </c>
      <c r="V117" s="22">
        <f>IF(OR($H117="",$I117=""),"",MAX(0,$H117-$I117))</f>
        <v/>
      </c>
      <c r="W117" s="16" t="n"/>
    </row>
    <row r="118">
      <c r="A118" s="19" t="n"/>
      <c r="B118" s="16" t="n"/>
      <c r="C118" s="16" t="n"/>
      <c r="D118" s="16" t="n"/>
      <c r="E118" s="16" t="n"/>
      <c r="F118" s="20" t="n"/>
      <c r="G118" s="20" t="n"/>
      <c r="H118" s="16" t="n"/>
      <c r="I118" s="16" t="n"/>
      <c r="J118" s="17" t="n"/>
      <c r="K118" s="17" t="n"/>
      <c r="L118" s="18">
        <f>IF($C118="","",N($F118)*N(IFERROR(INDEX('Vehículos y choferes'!$B$2:$B$16,MATCH($C118,'Vehículos y choferes'!$A$2:$A$16,0)),0))/100*N(IFERROR(INDEX('Vehículos y choferes'!$C$2:$C$16,MATCH($C118,'Vehículos y choferes'!$A$2:$A$16,0)),0)))</f>
        <v/>
      </c>
      <c r="M118" s="18">
        <f>IF($C118="","",N($F118)*N(IFERROR(INDEX('Vehículos y choferes'!$E$2:$E$16,MATCH($C118,'Vehículos y choferes'!$A$2:$A$16,0)),0)))</f>
        <v/>
      </c>
      <c r="N118" s="18">
        <f>IF($C118="","",N(IFERROR(INDEX('Vehículos y choferes'!$G$2:$G$16,MATCH($C118,'Vehículos y choferes'!$A$2:$A$16,0)),0)))</f>
        <v/>
      </c>
      <c r="O118" s="18">
        <f>IF(AND($D118="",$E118=""),"",N($G118)*(IF($D118="",0,IFERROR(INDEX('Vehículos y choferes'!$J$2:$J$31,MATCH($D118,'Vehículos y choferes'!$I$2:$I$31,0)),0))+IF($E118="",0,IFERROR(INDEX('Vehículos y choferes'!$J$2:$J$31,MATCH($E118,'Vehículos y choferes'!$I$2:$I$31,0)),0))))</f>
        <v/>
      </c>
      <c r="P118" s="18">
        <f>IF(AND($C118="",$D118=""),"",N($K118)+N($L118)+N($M118)+N($N118)+N($O118))</f>
        <v/>
      </c>
      <c r="Q118" s="18">
        <f>IF(OR($P118="",N($I118)=0),"",$P118/$I118)</f>
        <v/>
      </c>
      <c r="R118" s="18">
        <f>IF(OR($P118="",N($F118)=0),"",$P118/$F118)</f>
        <v/>
      </c>
      <c r="S118" s="21">
        <f>IF(OR($P118="",N($J118)=0),"",$P118/$J118)</f>
        <v/>
      </c>
      <c r="T118" s="22">
        <f>IF($S118="","",IF($S118&lt;=Configuración!$C$3,"En objetivo",IF($S118&lt;=Configuración!$C$4,"Alerta","Crítico")))</f>
        <v/>
      </c>
      <c r="U118" s="18">
        <f>IF(OR($Q118="",N(Configuración!$C$3)=0),"",$Q118/Configuración!$C$3)</f>
        <v/>
      </c>
      <c r="V118" s="22">
        <f>IF(OR($H118="",$I118=""),"",MAX(0,$H118-$I118))</f>
        <v/>
      </c>
      <c r="W118" s="16" t="n"/>
    </row>
    <row r="119">
      <c r="A119" s="19" t="n"/>
      <c r="B119" s="16" t="n"/>
      <c r="C119" s="16" t="n"/>
      <c r="D119" s="16" t="n"/>
      <c r="E119" s="16" t="n"/>
      <c r="F119" s="20" t="n"/>
      <c r="G119" s="20" t="n"/>
      <c r="H119" s="16" t="n"/>
      <c r="I119" s="16" t="n"/>
      <c r="J119" s="17" t="n"/>
      <c r="K119" s="17" t="n"/>
      <c r="L119" s="18">
        <f>IF($C119="","",N($F119)*N(IFERROR(INDEX('Vehículos y choferes'!$B$2:$B$16,MATCH($C119,'Vehículos y choferes'!$A$2:$A$16,0)),0))/100*N(IFERROR(INDEX('Vehículos y choferes'!$C$2:$C$16,MATCH($C119,'Vehículos y choferes'!$A$2:$A$16,0)),0)))</f>
        <v/>
      </c>
      <c r="M119" s="18">
        <f>IF($C119="","",N($F119)*N(IFERROR(INDEX('Vehículos y choferes'!$E$2:$E$16,MATCH($C119,'Vehículos y choferes'!$A$2:$A$16,0)),0)))</f>
        <v/>
      </c>
      <c r="N119" s="18">
        <f>IF($C119="","",N(IFERROR(INDEX('Vehículos y choferes'!$G$2:$G$16,MATCH($C119,'Vehículos y choferes'!$A$2:$A$16,0)),0)))</f>
        <v/>
      </c>
      <c r="O119" s="18">
        <f>IF(AND($D119="",$E119=""),"",N($G119)*(IF($D119="",0,IFERROR(INDEX('Vehículos y choferes'!$J$2:$J$31,MATCH($D119,'Vehículos y choferes'!$I$2:$I$31,0)),0))+IF($E119="",0,IFERROR(INDEX('Vehículos y choferes'!$J$2:$J$31,MATCH($E119,'Vehículos y choferes'!$I$2:$I$31,0)),0))))</f>
        <v/>
      </c>
      <c r="P119" s="18">
        <f>IF(AND($C119="",$D119=""),"",N($K119)+N($L119)+N($M119)+N($N119)+N($O119))</f>
        <v/>
      </c>
      <c r="Q119" s="18">
        <f>IF(OR($P119="",N($I119)=0),"",$P119/$I119)</f>
        <v/>
      </c>
      <c r="R119" s="18">
        <f>IF(OR($P119="",N($F119)=0),"",$P119/$F119)</f>
        <v/>
      </c>
      <c r="S119" s="21">
        <f>IF(OR($P119="",N($J119)=0),"",$P119/$J119)</f>
        <v/>
      </c>
      <c r="T119" s="22">
        <f>IF($S119="","",IF($S119&lt;=Configuración!$C$3,"En objetivo",IF($S119&lt;=Configuración!$C$4,"Alerta","Crítico")))</f>
        <v/>
      </c>
      <c r="U119" s="18">
        <f>IF(OR($Q119="",N(Configuración!$C$3)=0),"",$Q119/Configuración!$C$3)</f>
        <v/>
      </c>
      <c r="V119" s="22">
        <f>IF(OR($H119="",$I119=""),"",MAX(0,$H119-$I119))</f>
        <v/>
      </c>
      <c r="W119" s="16" t="n"/>
    </row>
    <row r="120">
      <c r="A120" s="19" t="n"/>
      <c r="B120" s="16" t="n"/>
      <c r="C120" s="16" t="n"/>
      <c r="D120" s="16" t="n"/>
      <c r="E120" s="16" t="n"/>
      <c r="F120" s="20" t="n"/>
      <c r="G120" s="20" t="n"/>
      <c r="H120" s="16" t="n"/>
      <c r="I120" s="16" t="n"/>
      <c r="J120" s="17" t="n"/>
      <c r="K120" s="17" t="n"/>
      <c r="L120" s="18">
        <f>IF($C120="","",N($F120)*N(IFERROR(INDEX('Vehículos y choferes'!$B$2:$B$16,MATCH($C120,'Vehículos y choferes'!$A$2:$A$16,0)),0))/100*N(IFERROR(INDEX('Vehículos y choferes'!$C$2:$C$16,MATCH($C120,'Vehículos y choferes'!$A$2:$A$16,0)),0)))</f>
        <v/>
      </c>
      <c r="M120" s="18">
        <f>IF($C120="","",N($F120)*N(IFERROR(INDEX('Vehículos y choferes'!$E$2:$E$16,MATCH($C120,'Vehículos y choferes'!$A$2:$A$16,0)),0)))</f>
        <v/>
      </c>
      <c r="N120" s="18">
        <f>IF($C120="","",N(IFERROR(INDEX('Vehículos y choferes'!$G$2:$G$16,MATCH($C120,'Vehículos y choferes'!$A$2:$A$16,0)),0)))</f>
        <v/>
      </c>
      <c r="O120" s="18">
        <f>IF(AND($D120="",$E120=""),"",N($G120)*(IF($D120="",0,IFERROR(INDEX('Vehículos y choferes'!$J$2:$J$31,MATCH($D120,'Vehículos y choferes'!$I$2:$I$31,0)),0))+IF($E120="",0,IFERROR(INDEX('Vehículos y choferes'!$J$2:$J$31,MATCH($E120,'Vehículos y choferes'!$I$2:$I$31,0)),0))))</f>
        <v/>
      </c>
      <c r="P120" s="18">
        <f>IF(AND($C120="",$D120=""),"",N($K120)+N($L120)+N($M120)+N($N120)+N($O120))</f>
        <v/>
      </c>
      <c r="Q120" s="18">
        <f>IF(OR($P120="",N($I120)=0),"",$P120/$I120)</f>
        <v/>
      </c>
      <c r="R120" s="18">
        <f>IF(OR($P120="",N($F120)=0),"",$P120/$F120)</f>
        <v/>
      </c>
      <c r="S120" s="21">
        <f>IF(OR($P120="",N($J120)=0),"",$P120/$J120)</f>
        <v/>
      </c>
      <c r="T120" s="22">
        <f>IF($S120="","",IF($S120&lt;=Configuración!$C$3,"En objetivo",IF($S120&lt;=Configuración!$C$4,"Alerta","Crítico")))</f>
        <v/>
      </c>
      <c r="U120" s="18">
        <f>IF(OR($Q120="",N(Configuración!$C$3)=0),"",$Q120/Configuración!$C$3)</f>
        <v/>
      </c>
      <c r="V120" s="22">
        <f>IF(OR($H120="",$I120=""),"",MAX(0,$H120-$I120))</f>
        <v/>
      </c>
      <c r="W120" s="16" t="n"/>
    </row>
    <row r="121">
      <c r="A121" s="19" t="n"/>
      <c r="B121" s="16" t="n"/>
      <c r="C121" s="16" t="n"/>
      <c r="D121" s="16" t="n"/>
      <c r="E121" s="16" t="n"/>
      <c r="F121" s="20" t="n"/>
      <c r="G121" s="20" t="n"/>
      <c r="H121" s="16" t="n"/>
      <c r="I121" s="16" t="n"/>
      <c r="J121" s="17" t="n"/>
      <c r="K121" s="17" t="n"/>
      <c r="L121" s="18">
        <f>IF($C121="","",N($F121)*N(IFERROR(INDEX('Vehículos y choferes'!$B$2:$B$16,MATCH($C121,'Vehículos y choferes'!$A$2:$A$16,0)),0))/100*N(IFERROR(INDEX('Vehículos y choferes'!$C$2:$C$16,MATCH($C121,'Vehículos y choferes'!$A$2:$A$16,0)),0)))</f>
        <v/>
      </c>
      <c r="M121" s="18">
        <f>IF($C121="","",N($F121)*N(IFERROR(INDEX('Vehículos y choferes'!$E$2:$E$16,MATCH($C121,'Vehículos y choferes'!$A$2:$A$16,0)),0)))</f>
        <v/>
      </c>
      <c r="N121" s="18">
        <f>IF($C121="","",N(IFERROR(INDEX('Vehículos y choferes'!$G$2:$G$16,MATCH($C121,'Vehículos y choferes'!$A$2:$A$16,0)),0)))</f>
        <v/>
      </c>
      <c r="O121" s="18">
        <f>IF(AND($D121="",$E121=""),"",N($G121)*(IF($D121="",0,IFERROR(INDEX('Vehículos y choferes'!$J$2:$J$31,MATCH($D121,'Vehículos y choferes'!$I$2:$I$31,0)),0))+IF($E121="",0,IFERROR(INDEX('Vehículos y choferes'!$J$2:$J$31,MATCH($E121,'Vehículos y choferes'!$I$2:$I$31,0)),0))))</f>
        <v/>
      </c>
      <c r="P121" s="18">
        <f>IF(AND($C121="",$D121=""),"",N($K121)+N($L121)+N($M121)+N($N121)+N($O121))</f>
        <v/>
      </c>
      <c r="Q121" s="18">
        <f>IF(OR($P121="",N($I121)=0),"",$P121/$I121)</f>
        <v/>
      </c>
      <c r="R121" s="18">
        <f>IF(OR($P121="",N($F121)=0),"",$P121/$F121)</f>
        <v/>
      </c>
      <c r="S121" s="21">
        <f>IF(OR($P121="",N($J121)=0),"",$P121/$J121)</f>
        <v/>
      </c>
      <c r="T121" s="22">
        <f>IF($S121="","",IF($S121&lt;=Configuración!$C$3,"En objetivo",IF($S121&lt;=Configuración!$C$4,"Alerta","Crítico")))</f>
        <v/>
      </c>
      <c r="U121" s="18">
        <f>IF(OR($Q121="",N(Configuración!$C$3)=0),"",$Q121/Configuración!$C$3)</f>
        <v/>
      </c>
      <c r="V121" s="22">
        <f>IF(OR($H121="",$I121=""),"",MAX(0,$H121-$I121))</f>
        <v/>
      </c>
      <c r="W121" s="16" t="n"/>
    </row>
    <row r="122">
      <c r="A122" s="19" t="n"/>
      <c r="B122" s="16" t="n"/>
      <c r="C122" s="16" t="n"/>
      <c r="D122" s="16" t="n"/>
      <c r="E122" s="16" t="n"/>
      <c r="F122" s="20" t="n"/>
      <c r="G122" s="20" t="n"/>
      <c r="H122" s="16" t="n"/>
      <c r="I122" s="16" t="n"/>
      <c r="J122" s="17" t="n"/>
      <c r="K122" s="17" t="n"/>
      <c r="L122" s="18">
        <f>IF($C122="","",N($F122)*N(IFERROR(INDEX('Vehículos y choferes'!$B$2:$B$16,MATCH($C122,'Vehículos y choferes'!$A$2:$A$16,0)),0))/100*N(IFERROR(INDEX('Vehículos y choferes'!$C$2:$C$16,MATCH($C122,'Vehículos y choferes'!$A$2:$A$16,0)),0)))</f>
        <v/>
      </c>
      <c r="M122" s="18">
        <f>IF($C122="","",N($F122)*N(IFERROR(INDEX('Vehículos y choferes'!$E$2:$E$16,MATCH($C122,'Vehículos y choferes'!$A$2:$A$16,0)),0)))</f>
        <v/>
      </c>
      <c r="N122" s="18">
        <f>IF($C122="","",N(IFERROR(INDEX('Vehículos y choferes'!$G$2:$G$16,MATCH($C122,'Vehículos y choferes'!$A$2:$A$16,0)),0)))</f>
        <v/>
      </c>
      <c r="O122" s="18">
        <f>IF(AND($D122="",$E122=""),"",N($G122)*(IF($D122="",0,IFERROR(INDEX('Vehículos y choferes'!$J$2:$J$31,MATCH($D122,'Vehículos y choferes'!$I$2:$I$31,0)),0))+IF($E122="",0,IFERROR(INDEX('Vehículos y choferes'!$J$2:$J$31,MATCH($E122,'Vehículos y choferes'!$I$2:$I$31,0)),0))))</f>
        <v/>
      </c>
      <c r="P122" s="18">
        <f>IF(AND($C122="",$D122=""),"",N($K122)+N($L122)+N($M122)+N($N122)+N($O122))</f>
        <v/>
      </c>
      <c r="Q122" s="18">
        <f>IF(OR($P122="",N($I122)=0),"",$P122/$I122)</f>
        <v/>
      </c>
      <c r="R122" s="18">
        <f>IF(OR($P122="",N($F122)=0),"",$P122/$F122)</f>
        <v/>
      </c>
      <c r="S122" s="21">
        <f>IF(OR($P122="",N($J122)=0),"",$P122/$J122)</f>
        <v/>
      </c>
      <c r="T122" s="22">
        <f>IF($S122="","",IF($S122&lt;=Configuración!$C$3,"En objetivo",IF($S122&lt;=Configuración!$C$4,"Alerta","Crítico")))</f>
        <v/>
      </c>
      <c r="U122" s="18">
        <f>IF(OR($Q122="",N(Configuración!$C$3)=0),"",$Q122/Configuración!$C$3)</f>
        <v/>
      </c>
      <c r="V122" s="22">
        <f>IF(OR($H122="",$I122=""),"",MAX(0,$H122-$I122))</f>
        <v/>
      </c>
      <c r="W122" s="16" t="n"/>
    </row>
    <row r="123">
      <c r="A123" s="19" t="n"/>
      <c r="B123" s="16" t="n"/>
      <c r="C123" s="16" t="n"/>
      <c r="D123" s="16" t="n"/>
      <c r="E123" s="16" t="n"/>
      <c r="F123" s="20" t="n"/>
      <c r="G123" s="20" t="n"/>
      <c r="H123" s="16" t="n"/>
      <c r="I123" s="16" t="n"/>
      <c r="J123" s="17" t="n"/>
      <c r="K123" s="17" t="n"/>
      <c r="L123" s="18">
        <f>IF($C123="","",N($F123)*N(IFERROR(INDEX('Vehículos y choferes'!$B$2:$B$16,MATCH($C123,'Vehículos y choferes'!$A$2:$A$16,0)),0))/100*N(IFERROR(INDEX('Vehículos y choferes'!$C$2:$C$16,MATCH($C123,'Vehículos y choferes'!$A$2:$A$16,0)),0)))</f>
        <v/>
      </c>
      <c r="M123" s="18">
        <f>IF($C123="","",N($F123)*N(IFERROR(INDEX('Vehículos y choferes'!$E$2:$E$16,MATCH($C123,'Vehículos y choferes'!$A$2:$A$16,0)),0)))</f>
        <v/>
      </c>
      <c r="N123" s="18">
        <f>IF($C123="","",N(IFERROR(INDEX('Vehículos y choferes'!$G$2:$G$16,MATCH($C123,'Vehículos y choferes'!$A$2:$A$16,0)),0)))</f>
        <v/>
      </c>
      <c r="O123" s="18">
        <f>IF(AND($D123="",$E123=""),"",N($G123)*(IF($D123="",0,IFERROR(INDEX('Vehículos y choferes'!$J$2:$J$31,MATCH($D123,'Vehículos y choferes'!$I$2:$I$31,0)),0))+IF($E123="",0,IFERROR(INDEX('Vehículos y choferes'!$J$2:$J$31,MATCH($E123,'Vehículos y choferes'!$I$2:$I$31,0)),0))))</f>
        <v/>
      </c>
      <c r="P123" s="18">
        <f>IF(AND($C123="",$D123=""),"",N($K123)+N($L123)+N($M123)+N($N123)+N($O123))</f>
        <v/>
      </c>
      <c r="Q123" s="18">
        <f>IF(OR($P123="",N($I123)=0),"",$P123/$I123)</f>
        <v/>
      </c>
      <c r="R123" s="18">
        <f>IF(OR($P123="",N($F123)=0),"",$P123/$F123)</f>
        <v/>
      </c>
      <c r="S123" s="21">
        <f>IF(OR($P123="",N($J123)=0),"",$P123/$J123)</f>
        <v/>
      </c>
      <c r="T123" s="22">
        <f>IF($S123="","",IF($S123&lt;=Configuración!$C$3,"En objetivo",IF($S123&lt;=Configuración!$C$4,"Alerta","Crítico")))</f>
        <v/>
      </c>
      <c r="U123" s="18">
        <f>IF(OR($Q123="",N(Configuración!$C$3)=0),"",$Q123/Configuración!$C$3)</f>
        <v/>
      </c>
      <c r="V123" s="22">
        <f>IF(OR($H123="",$I123=""),"",MAX(0,$H123-$I123))</f>
        <v/>
      </c>
      <c r="W123" s="16" t="n"/>
    </row>
    <row r="124">
      <c r="A124" s="19" t="n"/>
      <c r="B124" s="16" t="n"/>
      <c r="C124" s="16" t="n"/>
      <c r="D124" s="16" t="n"/>
      <c r="E124" s="16" t="n"/>
      <c r="F124" s="20" t="n"/>
      <c r="G124" s="20" t="n"/>
      <c r="H124" s="16" t="n"/>
      <c r="I124" s="16" t="n"/>
      <c r="J124" s="17" t="n"/>
      <c r="K124" s="17" t="n"/>
      <c r="L124" s="18">
        <f>IF($C124="","",N($F124)*N(IFERROR(INDEX('Vehículos y choferes'!$B$2:$B$16,MATCH($C124,'Vehículos y choferes'!$A$2:$A$16,0)),0))/100*N(IFERROR(INDEX('Vehículos y choferes'!$C$2:$C$16,MATCH($C124,'Vehículos y choferes'!$A$2:$A$16,0)),0)))</f>
        <v/>
      </c>
      <c r="M124" s="18">
        <f>IF($C124="","",N($F124)*N(IFERROR(INDEX('Vehículos y choferes'!$E$2:$E$16,MATCH($C124,'Vehículos y choferes'!$A$2:$A$16,0)),0)))</f>
        <v/>
      </c>
      <c r="N124" s="18">
        <f>IF($C124="","",N(IFERROR(INDEX('Vehículos y choferes'!$G$2:$G$16,MATCH($C124,'Vehículos y choferes'!$A$2:$A$16,0)),0)))</f>
        <v/>
      </c>
      <c r="O124" s="18">
        <f>IF(AND($D124="",$E124=""),"",N($G124)*(IF($D124="",0,IFERROR(INDEX('Vehículos y choferes'!$J$2:$J$31,MATCH($D124,'Vehículos y choferes'!$I$2:$I$31,0)),0))+IF($E124="",0,IFERROR(INDEX('Vehículos y choferes'!$J$2:$J$31,MATCH($E124,'Vehículos y choferes'!$I$2:$I$31,0)),0))))</f>
        <v/>
      </c>
      <c r="P124" s="18">
        <f>IF(AND($C124="",$D124=""),"",N($K124)+N($L124)+N($M124)+N($N124)+N($O124))</f>
        <v/>
      </c>
      <c r="Q124" s="18">
        <f>IF(OR($P124="",N($I124)=0),"",$P124/$I124)</f>
        <v/>
      </c>
      <c r="R124" s="18">
        <f>IF(OR($P124="",N($F124)=0),"",$P124/$F124)</f>
        <v/>
      </c>
      <c r="S124" s="21">
        <f>IF(OR($P124="",N($J124)=0),"",$P124/$J124)</f>
        <v/>
      </c>
      <c r="T124" s="22">
        <f>IF($S124="","",IF($S124&lt;=Configuración!$C$3,"En objetivo",IF($S124&lt;=Configuración!$C$4,"Alerta","Crítico")))</f>
        <v/>
      </c>
      <c r="U124" s="18">
        <f>IF(OR($Q124="",N(Configuración!$C$3)=0),"",$Q124/Configuración!$C$3)</f>
        <v/>
      </c>
      <c r="V124" s="22">
        <f>IF(OR($H124="",$I124=""),"",MAX(0,$H124-$I124))</f>
        <v/>
      </c>
      <c r="W124" s="16" t="n"/>
    </row>
    <row r="125">
      <c r="A125" s="19" t="n"/>
      <c r="B125" s="16" t="n"/>
      <c r="C125" s="16" t="n"/>
      <c r="D125" s="16" t="n"/>
      <c r="E125" s="16" t="n"/>
      <c r="F125" s="20" t="n"/>
      <c r="G125" s="20" t="n"/>
      <c r="H125" s="16" t="n"/>
      <c r="I125" s="16" t="n"/>
      <c r="J125" s="17" t="n"/>
      <c r="K125" s="17" t="n"/>
      <c r="L125" s="18">
        <f>IF($C125="","",N($F125)*N(IFERROR(INDEX('Vehículos y choferes'!$B$2:$B$16,MATCH($C125,'Vehículos y choferes'!$A$2:$A$16,0)),0))/100*N(IFERROR(INDEX('Vehículos y choferes'!$C$2:$C$16,MATCH($C125,'Vehículos y choferes'!$A$2:$A$16,0)),0)))</f>
        <v/>
      </c>
      <c r="M125" s="18">
        <f>IF($C125="","",N($F125)*N(IFERROR(INDEX('Vehículos y choferes'!$E$2:$E$16,MATCH($C125,'Vehículos y choferes'!$A$2:$A$16,0)),0)))</f>
        <v/>
      </c>
      <c r="N125" s="18">
        <f>IF($C125="","",N(IFERROR(INDEX('Vehículos y choferes'!$G$2:$G$16,MATCH($C125,'Vehículos y choferes'!$A$2:$A$16,0)),0)))</f>
        <v/>
      </c>
      <c r="O125" s="18">
        <f>IF(AND($D125="",$E125=""),"",N($G125)*(IF($D125="",0,IFERROR(INDEX('Vehículos y choferes'!$J$2:$J$31,MATCH($D125,'Vehículos y choferes'!$I$2:$I$31,0)),0))+IF($E125="",0,IFERROR(INDEX('Vehículos y choferes'!$J$2:$J$31,MATCH($E125,'Vehículos y choferes'!$I$2:$I$31,0)),0))))</f>
        <v/>
      </c>
      <c r="P125" s="18">
        <f>IF(AND($C125="",$D125=""),"",N($K125)+N($L125)+N($M125)+N($N125)+N($O125))</f>
        <v/>
      </c>
      <c r="Q125" s="18">
        <f>IF(OR($P125="",N($I125)=0),"",$P125/$I125)</f>
        <v/>
      </c>
      <c r="R125" s="18">
        <f>IF(OR($P125="",N($F125)=0),"",$P125/$F125)</f>
        <v/>
      </c>
      <c r="S125" s="21">
        <f>IF(OR($P125="",N($J125)=0),"",$P125/$J125)</f>
        <v/>
      </c>
      <c r="T125" s="22">
        <f>IF($S125="","",IF($S125&lt;=Configuración!$C$3,"En objetivo",IF($S125&lt;=Configuración!$C$4,"Alerta","Crítico")))</f>
        <v/>
      </c>
      <c r="U125" s="18">
        <f>IF(OR($Q125="",N(Configuración!$C$3)=0),"",$Q125/Configuración!$C$3)</f>
        <v/>
      </c>
      <c r="V125" s="22">
        <f>IF(OR($H125="",$I125=""),"",MAX(0,$H125-$I125))</f>
        <v/>
      </c>
      <c r="W125" s="16" t="n"/>
    </row>
    <row r="126">
      <c r="A126" s="19" t="n"/>
      <c r="B126" s="16" t="n"/>
      <c r="C126" s="16" t="n"/>
      <c r="D126" s="16" t="n"/>
      <c r="E126" s="16" t="n"/>
      <c r="F126" s="20" t="n"/>
      <c r="G126" s="20" t="n"/>
      <c r="H126" s="16" t="n"/>
      <c r="I126" s="16" t="n"/>
      <c r="J126" s="17" t="n"/>
      <c r="K126" s="17" t="n"/>
      <c r="L126" s="18">
        <f>IF($C126="","",N($F126)*N(IFERROR(INDEX('Vehículos y choferes'!$B$2:$B$16,MATCH($C126,'Vehículos y choferes'!$A$2:$A$16,0)),0))/100*N(IFERROR(INDEX('Vehículos y choferes'!$C$2:$C$16,MATCH($C126,'Vehículos y choferes'!$A$2:$A$16,0)),0)))</f>
        <v/>
      </c>
      <c r="M126" s="18">
        <f>IF($C126="","",N($F126)*N(IFERROR(INDEX('Vehículos y choferes'!$E$2:$E$16,MATCH($C126,'Vehículos y choferes'!$A$2:$A$16,0)),0)))</f>
        <v/>
      </c>
      <c r="N126" s="18">
        <f>IF($C126="","",N(IFERROR(INDEX('Vehículos y choferes'!$G$2:$G$16,MATCH($C126,'Vehículos y choferes'!$A$2:$A$16,0)),0)))</f>
        <v/>
      </c>
      <c r="O126" s="18">
        <f>IF(AND($D126="",$E126=""),"",N($G126)*(IF($D126="",0,IFERROR(INDEX('Vehículos y choferes'!$J$2:$J$31,MATCH($D126,'Vehículos y choferes'!$I$2:$I$31,0)),0))+IF($E126="",0,IFERROR(INDEX('Vehículos y choferes'!$J$2:$J$31,MATCH($E126,'Vehículos y choferes'!$I$2:$I$31,0)),0))))</f>
        <v/>
      </c>
      <c r="P126" s="18">
        <f>IF(AND($C126="",$D126=""),"",N($K126)+N($L126)+N($M126)+N($N126)+N($O126))</f>
        <v/>
      </c>
      <c r="Q126" s="18">
        <f>IF(OR($P126="",N($I126)=0),"",$P126/$I126)</f>
        <v/>
      </c>
      <c r="R126" s="18">
        <f>IF(OR($P126="",N($F126)=0),"",$P126/$F126)</f>
        <v/>
      </c>
      <c r="S126" s="21">
        <f>IF(OR($P126="",N($J126)=0),"",$P126/$J126)</f>
        <v/>
      </c>
      <c r="T126" s="22">
        <f>IF($S126="","",IF($S126&lt;=Configuración!$C$3,"En objetivo",IF($S126&lt;=Configuración!$C$4,"Alerta","Crítico")))</f>
        <v/>
      </c>
      <c r="U126" s="18">
        <f>IF(OR($Q126="",N(Configuración!$C$3)=0),"",$Q126/Configuración!$C$3)</f>
        <v/>
      </c>
      <c r="V126" s="22">
        <f>IF(OR($H126="",$I126=""),"",MAX(0,$H126-$I126))</f>
        <v/>
      </c>
      <c r="W126" s="16" t="n"/>
    </row>
    <row r="127">
      <c r="A127" s="19" t="n"/>
      <c r="B127" s="16" t="n"/>
      <c r="C127" s="16" t="n"/>
      <c r="D127" s="16" t="n"/>
      <c r="E127" s="16" t="n"/>
      <c r="F127" s="20" t="n"/>
      <c r="G127" s="20" t="n"/>
      <c r="H127" s="16" t="n"/>
      <c r="I127" s="16" t="n"/>
      <c r="J127" s="17" t="n"/>
      <c r="K127" s="17" t="n"/>
      <c r="L127" s="18">
        <f>IF($C127="","",N($F127)*N(IFERROR(INDEX('Vehículos y choferes'!$B$2:$B$16,MATCH($C127,'Vehículos y choferes'!$A$2:$A$16,0)),0))/100*N(IFERROR(INDEX('Vehículos y choferes'!$C$2:$C$16,MATCH($C127,'Vehículos y choferes'!$A$2:$A$16,0)),0)))</f>
        <v/>
      </c>
      <c r="M127" s="18">
        <f>IF($C127="","",N($F127)*N(IFERROR(INDEX('Vehículos y choferes'!$E$2:$E$16,MATCH($C127,'Vehículos y choferes'!$A$2:$A$16,0)),0)))</f>
        <v/>
      </c>
      <c r="N127" s="18">
        <f>IF($C127="","",N(IFERROR(INDEX('Vehículos y choferes'!$G$2:$G$16,MATCH($C127,'Vehículos y choferes'!$A$2:$A$16,0)),0)))</f>
        <v/>
      </c>
      <c r="O127" s="18">
        <f>IF(AND($D127="",$E127=""),"",N($G127)*(IF($D127="",0,IFERROR(INDEX('Vehículos y choferes'!$J$2:$J$31,MATCH($D127,'Vehículos y choferes'!$I$2:$I$31,0)),0))+IF($E127="",0,IFERROR(INDEX('Vehículos y choferes'!$J$2:$J$31,MATCH($E127,'Vehículos y choferes'!$I$2:$I$31,0)),0))))</f>
        <v/>
      </c>
      <c r="P127" s="18">
        <f>IF(AND($C127="",$D127=""),"",N($K127)+N($L127)+N($M127)+N($N127)+N($O127))</f>
        <v/>
      </c>
      <c r="Q127" s="18">
        <f>IF(OR($P127="",N($I127)=0),"",$P127/$I127)</f>
        <v/>
      </c>
      <c r="R127" s="18">
        <f>IF(OR($P127="",N($F127)=0),"",$P127/$F127)</f>
        <v/>
      </c>
      <c r="S127" s="21">
        <f>IF(OR($P127="",N($J127)=0),"",$P127/$J127)</f>
        <v/>
      </c>
      <c r="T127" s="22">
        <f>IF($S127="","",IF($S127&lt;=Configuración!$C$3,"En objetivo",IF($S127&lt;=Configuración!$C$4,"Alerta","Crítico")))</f>
        <v/>
      </c>
      <c r="U127" s="18">
        <f>IF(OR($Q127="",N(Configuración!$C$3)=0),"",$Q127/Configuración!$C$3)</f>
        <v/>
      </c>
      <c r="V127" s="22">
        <f>IF(OR($H127="",$I127=""),"",MAX(0,$H127-$I127))</f>
        <v/>
      </c>
      <c r="W127" s="16" t="n"/>
    </row>
    <row r="128">
      <c r="A128" s="19" t="n"/>
      <c r="B128" s="16" t="n"/>
      <c r="C128" s="16" t="n"/>
      <c r="D128" s="16" t="n"/>
      <c r="E128" s="16" t="n"/>
      <c r="F128" s="20" t="n"/>
      <c r="G128" s="20" t="n"/>
      <c r="H128" s="16" t="n"/>
      <c r="I128" s="16" t="n"/>
      <c r="J128" s="17" t="n"/>
      <c r="K128" s="17" t="n"/>
      <c r="L128" s="18">
        <f>IF($C128="","",N($F128)*N(IFERROR(INDEX('Vehículos y choferes'!$B$2:$B$16,MATCH($C128,'Vehículos y choferes'!$A$2:$A$16,0)),0))/100*N(IFERROR(INDEX('Vehículos y choferes'!$C$2:$C$16,MATCH($C128,'Vehículos y choferes'!$A$2:$A$16,0)),0)))</f>
        <v/>
      </c>
      <c r="M128" s="18">
        <f>IF($C128="","",N($F128)*N(IFERROR(INDEX('Vehículos y choferes'!$E$2:$E$16,MATCH($C128,'Vehículos y choferes'!$A$2:$A$16,0)),0)))</f>
        <v/>
      </c>
      <c r="N128" s="18">
        <f>IF($C128="","",N(IFERROR(INDEX('Vehículos y choferes'!$G$2:$G$16,MATCH($C128,'Vehículos y choferes'!$A$2:$A$16,0)),0)))</f>
        <v/>
      </c>
      <c r="O128" s="18">
        <f>IF(AND($D128="",$E128=""),"",N($G128)*(IF($D128="",0,IFERROR(INDEX('Vehículos y choferes'!$J$2:$J$31,MATCH($D128,'Vehículos y choferes'!$I$2:$I$31,0)),0))+IF($E128="",0,IFERROR(INDEX('Vehículos y choferes'!$J$2:$J$31,MATCH($E128,'Vehículos y choferes'!$I$2:$I$31,0)),0))))</f>
        <v/>
      </c>
      <c r="P128" s="18">
        <f>IF(AND($C128="",$D128=""),"",N($K128)+N($L128)+N($M128)+N($N128)+N($O128))</f>
        <v/>
      </c>
      <c r="Q128" s="18">
        <f>IF(OR($P128="",N($I128)=0),"",$P128/$I128)</f>
        <v/>
      </c>
      <c r="R128" s="18">
        <f>IF(OR($P128="",N($F128)=0),"",$P128/$F128)</f>
        <v/>
      </c>
      <c r="S128" s="21">
        <f>IF(OR($P128="",N($J128)=0),"",$P128/$J128)</f>
        <v/>
      </c>
      <c r="T128" s="22">
        <f>IF($S128="","",IF($S128&lt;=Configuración!$C$3,"En objetivo",IF($S128&lt;=Configuración!$C$4,"Alerta","Crítico")))</f>
        <v/>
      </c>
      <c r="U128" s="18">
        <f>IF(OR($Q128="",N(Configuración!$C$3)=0),"",$Q128/Configuración!$C$3)</f>
        <v/>
      </c>
      <c r="V128" s="22">
        <f>IF(OR($H128="",$I128=""),"",MAX(0,$H128-$I128))</f>
        <v/>
      </c>
      <c r="W128" s="16" t="n"/>
    </row>
    <row r="129">
      <c r="A129" s="19" t="n"/>
      <c r="B129" s="16" t="n"/>
      <c r="C129" s="16" t="n"/>
      <c r="D129" s="16" t="n"/>
      <c r="E129" s="16" t="n"/>
      <c r="F129" s="20" t="n"/>
      <c r="G129" s="20" t="n"/>
      <c r="H129" s="16" t="n"/>
      <c r="I129" s="16" t="n"/>
      <c r="J129" s="17" t="n"/>
      <c r="K129" s="17" t="n"/>
      <c r="L129" s="18">
        <f>IF($C129="","",N($F129)*N(IFERROR(INDEX('Vehículos y choferes'!$B$2:$B$16,MATCH($C129,'Vehículos y choferes'!$A$2:$A$16,0)),0))/100*N(IFERROR(INDEX('Vehículos y choferes'!$C$2:$C$16,MATCH($C129,'Vehículos y choferes'!$A$2:$A$16,0)),0)))</f>
        <v/>
      </c>
      <c r="M129" s="18">
        <f>IF($C129="","",N($F129)*N(IFERROR(INDEX('Vehículos y choferes'!$E$2:$E$16,MATCH($C129,'Vehículos y choferes'!$A$2:$A$16,0)),0)))</f>
        <v/>
      </c>
      <c r="N129" s="18">
        <f>IF($C129="","",N(IFERROR(INDEX('Vehículos y choferes'!$G$2:$G$16,MATCH($C129,'Vehículos y choferes'!$A$2:$A$16,0)),0)))</f>
        <v/>
      </c>
      <c r="O129" s="18">
        <f>IF(AND($D129="",$E129=""),"",N($G129)*(IF($D129="",0,IFERROR(INDEX('Vehículos y choferes'!$J$2:$J$31,MATCH($D129,'Vehículos y choferes'!$I$2:$I$31,0)),0))+IF($E129="",0,IFERROR(INDEX('Vehículos y choferes'!$J$2:$J$31,MATCH($E129,'Vehículos y choferes'!$I$2:$I$31,0)),0))))</f>
        <v/>
      </c>
      <c r="P129" s="18">
        <f>IF(AND($C129="",$D129=""),"",N($K129)+N($L129)+N($M129)+N($N129)+N($O129))</f>
        <v/>
      </c>
      <c r="Q129" s="18">
        <f>IF(OR($P129="",N($I129)=0),"",$P129/$I129)</f>
        <v/>
      </c>
      <c r="R129" s="18">
        <f>IF(OR($P129="",N($F129)=0),"",$P129/$F129)</f>
        <v/>
      </c>
      <c r="S129" s="21">
        <f>IF(OR($P129="",N($J129)=0),"",$P129/$J129)</f>
        <v/>
      </c>
      <c r="T129" s="22">
        <f>IF($S129="","",IF($S129&lt;=Configuración!$C$3,"En objetivo",IF($S129&lt;=Configuración!$C$4,"Alerta","Crítico")))</f>
        <v/>
      </c>
      <c r="U129" s="18">
        <f>IF(OR($Q129="",N(Configuración!$C$3)=0),"",$Q129/Configuración!$C$3)</f>
        <v/>
      </c>
      <c r="V129" s="22">
        <f>IF(OR($H129="",$I129=""),"",MAX(0,$H129-$I129))</f>
        <v/>
      </c>
      <c r="W129" s="16" t="n"/>
    </row>
    <row r="130">
      <c r="A130" s="19" t="n"/>
      <c r="B130" s="16" t="n"/>
      <c r="C130" s="16" t="n"/>
      <c r="D130" s="16" t="n"/>
      <c r="E130" s="16" t="n"/>
      <c r="F130" s="20" t="n"/>
      <c r="G130" s="20" t="n"/>
      <c r="H130" s="16" t="n"/>
      <c r="I130" s="16" t="n"/>
      <c r="J130" s="17" t="n"/>
      <c r="K130" s="17" t="n"/>
      <c r="L130" s="18">
        <f>IF($C130="","",N($F130)*N(IFERROR(INDEX('Vehículos y choferes'!$B$2:$B$16,MATCH($C130,'Vehículos y choferes'!$A$2:$A$16,0)),0))/100*N(IFERROR(INDEX('Vehículos y choferes'!$C$2:$C$16,MATCH($C130,'Vehículos y choferes'!$A$2:$A$16,0)),0)))</f>
        <v/>
      </c>
      <c r="M130" s="18">
        <f>IF($C130="","",N($F130)*N(IFERROR(INDEX('Vehículos y choferes'!$E$2:$E$16,MATCH($C130,'Vehículos y choferes'!$A$2:$A$16,0)),0)))</f>
        <v/>
      </c>
      <c r="N130" s="18">
        <f>IF($C130="","",N(IFERROR(INDEX('Vehículos y choferes'!$G$2:$G$16,MATCH($C130,'Vehículos y choferes'!$A$2:$A$16,0)),0)))</f>
        <v/>
      </c>
      <c r="O130" s="18">
        <f>IF(AND($D130="",$E130=""),"",N($G130)*(IF($D130="",0,IFERROR(INDEX('Vehículos y choferes'!$J$2:$J$31,MATCH($D130,'Vehículos y choferes'!$I$2:$I$31,0)),0))+IF($E130="",0,IFERROR(INDEX('Vehículos y choferes'!$J$2:$J$31,MATCH($E130,'Vehículos y choferes'!$I$2:$I$31,0)),0))))</f>
        <v/>
      </c>
      <c r="P130" s="18">
        <f>IF(AND($C130="",$D130=""),"",N($K130)+N($L130)+N($M130)+N($N130)+N($O130))</f>
        <v/>
      </c>
      <c r="Q130" s="18">
        <f>IF(OR($P130="",N($I130)=0),"",$P130/$I130)</f>
        <v/>
      </c>
      <c r="R130" s="18">
        <f>IF(OR($P130="",N($F130)=0),"",$P130/$F130)</f>
        <v/>
      </c>
      <c r="S130" s="21">
        <f>IF(OR($P130="",N($J130)=0),"",$P130/$J130)</f>
        <v/>
      </c>
      <c r="T130" s="22">
        <f>IF($S130="","",IF($S130&lt;=Configuración!$C$3,"En objetivo",IF($S130&lt;=Configuración!$C$4,"Alerta","Crítico")))</f>
        <v/>
      </c>
      <c r="U130" s="18">
        <f>IF(OR($Q130="",N(Configuración!$C$3)=0),"",$Q130/Configuración!$C$3)</f>
        <v/>
      </c>
      <c r="V130" s="22">
        <f>IF(OR($H130="",$I130=""),"",MAX(0,$H130-$I130))</f>
        <v/>
      </c>
      <c r="W130" s="16" t="n"/>
    </row>
    <row r="131">
      <c r="A131" s="19" t="n"/>
      <c r="B131" s="16" t="n"/>
      <c r="C131" s="16" t="n"/>
      <c r="D131" s="16" t="n"/>
      <c r="E131" s="16" t="n"/>
      <c r="F131" s="20" t="n"/>
      <c r="G131" s="20" t="n"/>
      <c r="H131" s="16" t="n"/>
      <c r="I131" s="16" t="n"/>
      <c r="J131" s="17" t="n"/>
      <c r="K131" s="17" t="n"/>
      <c r="L131" s="18">
        <f>IF($C131="","",N($F131)*N(IFERROR(INDEX('Vehículos y choferes'!$B$2:$B$16,MATCH($C131,'Vehículos y choferes'!$A$2:$A$16,0)),0))/100*N(IFERROR(INDEX('Vehículos y choferes'!$C$2:$C$16,MATCH($C131,'Vehículos y choferes'!$A$2:$A$16,0)),0)))</f>
        <v/>
      </c>
      <c r="M131" s="18">
        <f>IF($C131="","",N($F131)*N(IFERROR(INDEX('Vehículos y choferes'!$E$2:$E$16,MATCH($C131,'Vehículos y choferes'!$A$2:$A$16,0)),0)))</f>
        <v/>
      </c>
      <c r="N131" s="18">
        <f>IF($C131="","",N(IFERROR(INDEX('Vehículos y choferes'!$G$2:$G$16,MATCH($C131,'Vehículos y choferes'!$A$2:$A$16,0)),0)))</f>
        <v/>
      </c>
      <c r="O131" s="18">
        <f>IF(AND($D131="",$E131=""),"",N($G131)*(IF($D131="",0,IFERROR(INDEX('Vehículos y choferes'!$J$2:$J$31,MATCH($D131,'Vehículos y choferes'!$I$2:$I$31,0)),0))+IF($E131="",0,IFERROR(INDEX('Vehículos y choferes'!$J$2:$J$31,MATCH($E131,'Vehículos y choferes'!$I$2:$I$31,0)),0))))</f>
        <v/>
      </c>
      <c r="P131" s="18">
        <f>IF(AND($C131="",$D131=""),"",N($K131)+N($L131)+N($M131)+N($N131)+N($O131))</f>
        <v/>
      </c>
      <c r="Q131" s="18">
        <f>IF(OR($P131="",N($I131)=0),"",$P131/$I131)</f>
        <v/>
      </c>
      <c r="R131" s="18">
        <f>IF(OR($P131="",N($F131)=0),"",$P131/$F131)</f>
        <v/>
      </c>
      <c r="S131" s="21">
        <f>IF(OR($P131="",N($J131)=0),"",$P131/$J131)</f>
        <v/>
      </c>
      <c r="T131" s="22">
        <f>IF($S131="","",IF($S131&lt;=Configuración!$C$3,"En objetivo",IF($S131&lt;=Configuración!$C$4,"Alerta","Crítico")))</f>
        <v/>
      </c>
      <c r="U131" s="18">
        <f>IF(OR($Q131="",N(Configuración!$C$3)=0),"",$Q131/Configuración!$C$3)</f>
        <v/>
      </c>
      <c r="V131" s="22">
        <f>IF(OR($H131="",$I131=""),"",MAX(0,$H131-$I131))</f>
        <v/>
      </c>
      <c r="W131" s="16" t="n"/>
    </row>
    <row r="132">
      <c r="A132" s="19" t="n"/>
      <c r="B132" s="16" t="n"/>
      <c r="C132" s="16" t="n"/>
      <c r="D132" s="16" t="n"/>
      <c r="E132" s="16" t="n"/>
      <c r="F132" s="20" t="n"/>
      <c r="G132" s="20" t="n"/>
      <c r="H132" s="16" t="n"/>
      <c r="I132" s="16" t="n"/>
      <c r="J132" s="17" t="n"/>
      <c r="K132" s="17" t="n"/>
      <c r="L132" s="18">
        <f>IF($C132="","",N($F132)*N(IFERROR(INDEX('Vehículos y choferes'!$B$2:$B$16,MATCH($C132,'Vehículos y choferes'!$A$2:$A$16,0)),0))/100*N(IFERROR(INDEX('Vehículos y choferes'!$C$2:$C$16,MATCH($C132,'Vehículos y choferes'!$A$2:$A$16,0)),0)))</f>
        <v/>
      </c>
      <c r="M132" s="18">
        <f>IF($C132="","",N($F132)*N(IFERROR(INDEX('Vehículos y choferes'!$E$2:$E$16,MATCH($C132,'Vehículos y choferes'!$A$2:$A$16,0)),0)))</f>
        <v/>
      </c>
      <c r="N132" s="18">
        <f>IF($C132="","",N(IFERROR(INDEX('Vehículos y choferes'!$G$2:$G$16,MATCH($C132,'Vehículos y choferes'!$A$2:$A$16,0)),0)))</f>
        <v/>
      </c>
      <c r="O132" s="18">
        <f>IF(AND($D132="",$E132=""),"",N($G132)*(IF($D132="",0,IFERROR(INDEX('Vehículos y choferes'!$J$2:$J$31,MATCH($D132,'Vehículos y choferes'!$I$2:$I$31,0)),0))+IF($E132="",0,IFERROR(INDEX('Vehículos y choferes'!$J$2:$J$31,MATCH($E132,'Vehículos y choferes'!$I$2:$I$31,0)),0))))</f>
        <v/>
      </c>
      <c r="P132" s="18">
        <f>IF(AND($C132="",$D132=""),"",N($K132)+N($L132)+N($M132)+N($N132)+N($O132))</f>
        <v/>
      </c>
      <c r="Q132" s="18">
        <f>IF(OR($P132="",N($I132)=0),"",$P132/$I132)</f>
        <v/>
      </c>
      <c r="R132" s="18">
        <f>IF(OR($P132="",N($F132)=0),"",$P132/$F132)</f>
        <v/>
      </c>
      <c r="S132" s="21">
        <f>IF(OR($P132="",N($J132)=0),"",$P132/$J132)</f>
        <v/>
      </c>
      <c r="T132" s="22">
        <f>IF($S132="","",IF($S132&lt;=Configuración!$C$3,"En objetivo",IF($S132&lt;=Configuración!$C$4,"Alerta","Crítico")))</f>
        <v/>
      </c>
      <c r="U132" s="18">
        <f>IF(OR($Q132="",N(Configuración!$C$3)=0),"",$Q132/Configuración!$C$3)</f>
        <v/>
      </c>
      <c r="V132" s="22">
        <f>IF(OR($H132="",$I132=""),"",MAX(0,$H132-$I132))</f>
        <v/>
      </c>
      <c r="W132" s="16" t="n"/>
    </row>
    <row r="133">
      <c r="A133" s="19" t="n"/>
      <c r="B133" s="16" t="n"/>
      <c r="C133" s="16" t="n"/>
      <c r="D133" s="16" t="n"/>
      <c r="E133" s="16" t="n"/>
      <c r="F133" s="20" t="n"/>
      <c r="G133" s="20" t="n"/>
      <c r="H133" s="16" t="n"/>
      <c r="I133" s="16" t="n"/>
      <c r="J133" s="17" t="n"/>
      <c r="K133" s="17" t="n"/>
      <c r="L133" s="18">
        <f>IF($C133="","",N($F133)*N(IFERROR(INDEX('Vehículos y choferes'!$B$2:$B$16,MATCH($C133,'Vehículos y choferes'!$A$2:$A$16,0)),0))/100*N(IFERROR(INDEX('Vehículos y choferes'!$C$2:$C$16,MATCH($C133,'Vehículos y choferes'!$A$2:$A$16,0)),0)))</f>
        <v/>
      </c>
      <c r="M133" s="18">
        <f>IF($C133="","",N($F133)*N(IFERROR(INDEX('Vehículos y choferes'!$E$2:$E$16,MATCH($C133,'Vehículos y choferes'!$A$2:$A$16,0)),0)))</f>
        <v/>
      </c>
      <c r="N133" s="18">
        <f>IF($C133="","",N(IFERROR(INDEX('Vehículos y choferes'!$G$2:$G$16,MATCH($C133,'Vehículos y choferes'!$A$2:$A$16,0)),0)))</f>
        <v/>
      </c>
      <c r="O133" s="18">
        <f>IF(AND($D133="",$E133=""),"",N($G133)*(IF($D133="",0,IFERROR(INDEX('Vehículos y choferes'!$J$2:$J$31,MATCH($D133,'Vehículos y choferes'!$I$2:$I$31,0)),0))+IF($E133="",0,IFERROR(INDEX('Vehículos y choferes'!$J$2:$J$31,MATCH($E133,'Vehículos y choferes'!$I$2:$I$31,0)),0))))</f>
        <v/>
      </c>
      <c r="P133" s="18">
        <f>IF(AND($C133="",$D133=""),"",N($K133)+N($L133)+N($M133)+N($N133)+N($O133))</f>
        <v/>
      </c>
      <c r="Q133" s="18">
        <f>IF(OR($P133="",N($I133)=0),"",$P133/$I133)</f>
        <v/>
      </c>
      <c r="R133" s="18">
        <f>IF(OR($P133="",N($F133)=0),"",$P133/$F133)</f>
        <v/>
      </c>
      <c r="S133" s="21">
        <f>IF(OR($P133="",N($J133)=0),"",$P133/$J133)</f>
        <v/>
      </c>
      <c r="T133" s="22">
        <f>IF($S133="","",IF($S133&lt;=Configuración!$C$3,"En objetivo",IF($S133&lt;=Configuración!$C$4,"Alerta","Crítico")))</f>
        <v/>
      </c>
      <c r="U133" s="18">
        <f>IF(OR($Q133="",N(Configuración!$C$3)=0),"",$Q133/Configuración!$C$3)</f>
        <v/>
      </c>
      <c r="V133" s="22">
        <f>IF(OR($H133="",$I133=""),"",MAX(0,$H133-$I133))</f>
        <v/>
      </c>
      <c r="W133" s="16" t="n"/>
    </row>
    <row r="134">
      <c r="A134" s="19" t="n"/>
      <c r="B134" s="16" t="n"/>
      <c r="C134" s="16" t="n"/>
      <c r="D134" s="16" t="n"/>
      <c r="E134" s="16" t="n"/>
      <c r="F134" s="20" t="n"/>
      <c r="G134" s="20" t="n"/>
      <c r="H134" s="16" t="n"/>
      <c r="I134" s="16" t="n"/>
      <c r="J134" s="17" t="n"/>
      <c r="K134" s="17" t="n"/>
      <c r="L134" s="18">
        <f>IF($C134="","",N($F134)*N(IFERROR(INDEX('Vehículos y choferes'!$B$2:$B$16,MATCH($C134,'Vehículos y choferes'!$A$2:$A$16,0)),0))/100*N(IFERROR(INDEX('Vehículos y choferes'!$C$2:$C$16,MATCH($C134,'Vehículos y choferes'!$A$2:$A$16,0)),0)))</f>
        <v/>
      </c>
      <c r="M134" s="18">
        <f>IF($C134="","",N($F134)*N(IFERROR(INDEX('Vehículos y choferes'!$E$2:$E$16,MATCH($C134,'Vehículos y choferes'!$A$2:$A$16,0)),0)))</f>
        <v/>
      </c>
      <c r="N134" s="18">
        <f>IF($C134="","",N(IFERROR(INDEX('Vehículos y choferes'!$G$2:$G$16,MATCH($C134,'Vehículos y choferes'!$A$2:$A$16,0)),0)))</f>
        <v/>
      </c>
      <c r="O134" s="18">
        <f>IF(AND($D134="",$E134=""),"",N($G134)*(IF($D134="",0,IFERROR(INDEX('Vehículos y choferes'!$J$2:$J$31,MATCH($D134,'Vehículos y choferes'!$I$2:$I$31,0)),0))+IF($E134="",0,IFERROR(INDEX('Vehículos y choferes'!$J$2:$J$31,MATCH($E134,'Vehículos y choferes'!$I$2:$I$31,0)),0))))</f>
        <v/>
      </c>
      <c r="P134" s="18">
        <f>IF(AND($C134="",$D134=""),"",N($K134)+N($L134)+N($M134)+N($N134)+N($O134))</f>
        <v/>
      </c>
      <c r="Q134" s="18">
        <f>IF(OR($P134="",N($I134)=0),"",$P134/$I134)</f>
        <v/>
      </c>
      <c r="R134" s="18">
        <f>IF(OR($P134="",N($F134)=0),"",$P134/$F134)</f>
        <v/>
      </c>
      <c r="S134" s="21">
        <f>IF(OR($P134="",N($J134)=0),"",$P134/$J134)</f>
        <v/>
      </c>
      <c r="T134" s="22">
        <f>IF($S134="","",IF($S134&lt;=Configuración!$C$3,"En objetivo",IF($S134&lt;=Configuración!$C$4,"Alerta","Crítico")))</f>
        <v/>
      </c>
      <c r="U134" s="18">
        <f>IF(OR($Q134="",N(Configuración!$C$3)=0),"",$Q134/Configuración!$C$3)</f>
        <v/>
      </c>
      <c r="V134" s="22">
        <f>IF(OR($H134="",$I134=""),"",MAX(0,$H134-$I134))</f>
        <v/>
      </c>
      <c r="W134" s="16" t="n"/>
    </row>
    <row r="135">
      <c r="A135" s="19" t="n"/>
      <c r="B135" s="16" t="n"/>
      <c r="C135" s="16" t="n"/>
      <c r="D135" s="16" t="n"/>
      <c r="E135" s="16" t="n"/>
      <c r="F135" s="20" t="n"/>
      <c r="G135" s="20" t="n"/>
      <c r="H135" s="16" t="n"/>
      <c r="I135" s="16" t="n"/>
      <c r="J135" s="17" t="n"/>
      <c r="K135" s="17" t="n"/>
      <c r="L135" s="18">
        <f>IF($C135="","",N($F135)*N(IFERROR(INDEX('Vehículos y choferes'!$B$2:$B$16,MATCH($C135,'Vehículos y choferes'!$A$2:$A$16,0)),0))/100*N(IFERROR(INDEX('Vehículos y choferes'!$C$2:$C$16,MATCH($C135,'Vehículos y choferes'!$A$2:$A$16,0)),0)))</f>
        <v/>
      </c>
      <c r="M135" s="18">
        <f>IF($C135="","",N($F135)*N(IFERROR(INDEX('Vehículos y choferes'!$E$2:$E$16,MATCH($C135,'Vehículos y choferes'!$A$2:$A$16,0)),0)))</f>
        <v/>
      </c>
      <c r="N135" s="18">
        <f>IF($C135="","",N(IFERROR(INDEX('Vehículos y choferes'!$G$2:$G$16,MATCH($C135,'Vehículos y choferes'!$A$2:$A$16,0)),0)))</f>
        <v/>
      </c>
      <c r="O135" s="18">
        <f>IF(AND($D135="",$E135=""),"",N($G135)*(IF($D135="",0,IFERROR(INDEX('Vehículos y choferes'!$J$2:$J$31,MATCH($D135,'Vehículos y choferes'!$I$2:$I$31,0)),0))+IF($E135="",0,IFERROR(INDEX('Vehículos y choferes'!$J$2:$J$31,MATCH($E135,'Vehículos y choferes'!$I$2:$I$31,0)),0))))</f>
        <v/>
      </c>
      <c r="P135" s="18">
        <f>IF(AND($C135="",$D135=""),"",N($K135)+N($L135)+N($M135)+N($N135)+N($O135))</f>
        <v/>
      </c>
      <c r="Q135" s="18">
        <f>IF(OR($P135="",N($I135)=0),"",$P135/$I135)</f>
        <v/>
      </c>
      <c r="R135" s="18">
        <f>IF(OR($P135="",N($F135)=0),"",$P135/$F135)</f>
        <v/>
      </c>
      <c r="S135" s="21">
        <f>IF(OR($P135="",N($J135)=0),"",$P135/$J135)</f>
        <v/>
      </c>
      <c r="T135" s="22">
        <f>IF($S135="","",IF($S135&lt;=Configuración!$C$3,"En objetivo",IF($S135&lt;=Configuración!$C$4,"Alerta","Crítico")))</f>
        <v/>
      </c>
      <c r="U135" s="18">
        <f>IF(OR($Q135="",N(Configuración!$C$3)=0),"",$Q135/Configuración!$C$3)</f>
        <v/>
      </c>
      <c r="V135" s="22">
        <f>IF(OR($H135="",$I135=""),"",MAX(0,$H135-$I135))</f>
        <v/>
      </c>
      <c r="W135" s="16" t="n"/>
    </row>
    <row r="136">
      <c r="A136" s="19" t="n"/>
      <c r="B136" s="16" t="n"/>
      <c r="C136" s="16" t="n"/>
      <c r="D136" s="16" t="n"/>
      <c r="E136" s="16" t="n"/>
      <c r="F136" s="20" t="n"/>
      <c r="G136" s="20" t="n"/>
      <c r="H136" s="16" t="n"/>
      <c r="I136" s="16" t="n"/>
      <c r="J136" s="17" t="n"/>
      <c r="K136" s="17" t="n"/>
      <c r="L136" s="18">
        <f>IF($C136="","",N($F136)*N(IFERROR(INDEX('Vehículos y choferes'!$B$2:$B$16,MATCH($C136,'Vehículos y choferes'!$A$2:$A$16,0)),0))/100*N(IFERROR(INDEX('Vehículos y choferes'!$C$2:$C$16,MATCH($C136,'Vehículos y choferes'!$A$2:$A$16,0)),0)))</f>
        <v/>
      </c>
      <c r="M136" s="18">
        <f>IF($C136="","",N($F136)*N(IFERROR(INDEX('Vehículos y choferes'!$E$2:$E$16,MATCH($C136,'Vehículos y choferes'!$A$2:$A$16,0)),0)))</f>
        <v/>
      </c>
      <c r="N136" s="18">
        <f>IF($C136="","",N(IFERROR(INDEX('Vehículos y choferes'!$G$2:$G$16,MATCH($C136,'Vehículos y choferes'!$A$2:$A$16,0)),0)))</f>
        <v/>
      </c>
      <c r="O136" s="18">
        <f>IF(AND($D136="",$E136=""),"",N($G136)*(IF($D136="",0,IFERROR(INDEX('Vehículos y choferes'!$J$2:$J$31,MATCH($D136,'Vehículos y choferes'!$I$2:$I$31,0)),0))+IF($E136="",0,IFERROR(INDEX('Vehículos y choferes'!$J$2:$J$31,MATCH($E136,'Vehículos y choferes'!$I$2:$I$31,0)),0))))</f>
        <v/>
      </c>
      <c r="P136" s="18">
        <f>IF(AND($C136="",$D136=""),"",N($K136)+N($L136)+N($M136)+N($N136)+N($O136))</f>
        <v/>
      </c>
      <c r="Q136" s="18">
        <f>IF(OR($P136="",N($I136)=0),"",$P136/$I136)</f>
        <v/>
      </c>
      <c r="R136" s="18">
        <f>IF(OR($P136="",N($F136)=0),"",$P136/$F136)</f>
        <v/>
      </c>
      <c r="S136" s="21">
        <f>IF(OR($P136="",N($J136)=0),"",$P136/$J136)</f>
        <v/>
      </c>
      <c r="T136" s="22">
        <f>IF($S136="","",IF($S136&lt;=Configuración!$C$3,"En objetivo",IF($S136&lt;=Configuración!$C$4,"Alerta","Crítico")))</f>
        <v/>
      </c>
      <c r="U136" s="18">
        <f>IF(OR($Q136="",N(Configuración!$C$3)=0),"",$Q136/Configuración!$C$3)</f>
        <v/>
      </c>
      <c r="V136" s="22">
        <f>IF(OR($H136="",$I136=""),"",MAX(0,$H136-$I136))</f>
        <v/>
      </c>
      <c r="W136" s="16" t="n"/>
    </row>
    <row r="137">
      <c r="A137" s="19" t="n"/>
      <c r="B137" s="16" t="n"/>
      <c r="C137" s="16" t="n"/>
      <c r="D137" s="16" t="n"/>
      <c r="E137" s="16" t="n"/>
      <c r="F137" s="20" t="n"/>
      <c r="G137" s="20" t="n"/>
      <c r="H137" s="16" t="n"/>
      <c r="I137" s="16" t="n"/>
      <c r="J137" s="17" t="n"/>
      <c r="K137" s="17" t="n"/>
      <c r="L137" s="18">
        <f>IF($C137="","",N($F137)*N(IFERROR(INDEX('Vehículos y choferes'!$B$2:$B$16,MATCH($C137,'Vehículos y choferes'!$A$2:$A$16,0)),0))/100*N(IFERROR(INDEX('Vehículos y choferes'!$C$2:$C$16,MATCH($C137,'Vehículos y choferes'!$A$2:$A$16,0)),0)))</f>
        <v/>
      </c>
      <c r="M137" s="18">
        <f>IF($C137="","",N($F137)*N(IFERROR(INDEX('Vehículos y choferes'!$E$2:$E$16,MATCH($C137,'Vehículos y choferes'!$A$2:$A$16,0)),0)))</f>
        <v/>
      </c>
      <c r="N137" s="18">
        <f>IF($C137="","",N(IFERROR(INDEX('Vehículos y choferes'!$G$2:$G$16,MATCH($C137,'Vehículos y choferes'!$A$2:$A$16,0)),0)))</f>
        <v/>
      </c>
      <c r="O137" s="18">
        <f>IF(AND($D137="",$E137=""),"",N($G137)*(IF($D137="",0,IFERROR(INDEX('Vehículos y choferes'!$J$2:$J$31,MATCH($D137,'Vehículos y choferes'!$I$2:$I$31,0)),0))+IF($E137="",0,IFERROR(INDEX('Vehículos y choferes'!$J$2:$J$31,MATCH($E137,'Vehículos y choferes'!$I$2:$I$31,0)),0))))</f>
        <v/>
      </c>
      <c r="P137" s="18">
        <f>IF(AND($C137="",$D137=""),"",N($K137)+N($L137)+N($M137)+N($N137)+N($O137))</f>
        <v/>
      </c>
      <c r="Q137" s="18">
        <f>IF(OR($P137="",N($I137)=0),"",$P137/$I137)</f>
        <v/>
      </c>
      <c r="R137" s="18">
        <f>IF(OR($P137="",N($F137)=0),"",$P137/$F137)</f>
        <v/>
      </c>
      <c r="S137" s="21">
        <f>IF(OR($P137="",N($J137)=0),"",$P137/$J137)</f>
        <v/>
      </c>
      <c r="T137" s="22">
        <f>IF($S137="","",IF($S137&lt;=Configuración!$C$3,"En objetivo",IF($S137&lt;=Configuración!$C$4,"Alerta","Crítico")))</f>
        <v/>
      </c>
      <c r="U137" s="18">
        <f>IF(OR($Q137="",N(Configuración!$C$3)=0),"",$Q137/Configuración!$C$3)</f>
        <v/>
      </c>
      <c r="V137" s="22">
        <f>IF(OR($H137="",$I137=""),"",MAX(0,$H137-$I137))</f>
        <v/>
      </c>
      <c r="W137" s="16" t="n"/>
    </row>
    <row r="138">
      <c r="A138" s="19" t="n"/>
      <c r="B138" s="16" t="n"/>
      <c r="C138" s="16" t="n"/>
      <c r="D138" s="16" t="n"/>
      <c r="E138" s="16" t="n"/>
      <c r="F138" s="20" t="n"/>
      <c r="G138" s="20" t="n"/>
      <c r="H138" s="16" t="n"/>
      <c r="I138" s="16" t="n"/>
      <c r="J138" s="17" t="n"/>
      <c r="K138" s="17" t="n"/>
      <c r="L138" s="18">
        <f>IF($C138="","",N($F138)*N(IFERROR(INDEX('Vehículos y choferes'!$B$2:$B$16,MATCH($C138,'Vehículos y choferes'!$A$2:$A$16,0)),0))/100*N(IFERROR(INDEX('Vehículos y choferes'!$C$2:$C$16,MATCH($C138,'Vehículos y choferes'!$A$2:$A$16,0)),0)))</f>
        <v/>
      </c>
      <c r="M138" s="18">
        <f>IF($C138="","",N($F138)*N(IFERROR(INDEX('Vehículos y choferes'!$E$2:$E$16,MATCH($C138,'Vehículos y choferes'!$A$2:$A$16,0)),0)))</f>
        <v/>
      </c>
      <c r="N138" s="18">
        <f>IF($C138="","",N(IFERROR(INDEX('Vehículos y choferes'!$G$2:$G$16,MATCH($C138,'Vehículos y choferes'!$A$2:$A$16,0)),0)))</f>
        <v/>
      </c>
      <c r="O138" s="18">
        <f>IF(AND($D138="",$E138=""),"",N($G138)*(IF($D138="",0,IFERROR(INDEX('Vehículos y choferes'!$J$2:$J$31,MATCH($D138,'Vehículos y choferes'!$I$2:$I$31,0)),0))+IF($E138="",0,IFERROR(INDEX('Vehículos y choferes'!$J$2:$J$31,MATCH($E138,'Vehículos y choferes'!$I$2:$I$31,0)),0))))</f>
        <v/>
      </c>
      <c r="P138" s="18">
        <f>IF(AND($C138="",$D138=""),"",N($K138)+N($L138)+N($M138)+N($N138)+N($O138))</f>
        <v/>
      </c>
      <c r="Q138" s="18">
        <f>IF(OR($P138="",N($I138)=0),"",$P138/$I138)</f>
        <v/>
      </c>
      <c r="R138" s="18">
        <f>IF(OR($P138="",N($F138)=0),"",$P138/$F138)</f>
        <v/>
      </c>
      <c r="S138" s="21">
        <f>IF(OR($P138="",N($J138)=0),"",$P138/$J138)</f>
        <v/>
      </c>
      <c r="T138" s="22">
        <f>IF($S138="","",IF($S138&lt;=Configuración!$C$3,"En objetivo",IF($S138&lt;=Configuración!$C$4,"Alerta","Crítico")))</f>
        <v/>
      </c>
      <c r="U138" s="18">
        <f>IF(OR($Q138="",N(Configuración!$C$3)=0),"",$Q138/Configuración!$C$3)</f>
        <v/>
      </c>
      <c r="V138" s="22">
        <f>IF(OR($H138="",$I138=""),"",MAX(0,$H138-$I138))</f>
        <v/>
      </c>
      <c r="W138" s="16" t="n"/>
    </row>
    <row r="139">
      <c r="A139" s="19" t="n"/>
      <c r="B139" s="16" t="n"/>
      <c r="C139" s="16" t="n"/>
      <c r="D139" s="16" t="n"/>
      <c r="E139" s="16" t="n"/>
      <c r="F139" s="20" t="n"/>
      <c r="G139" s="20" t="n"/>
      <c r="H139" s="16" t="n"/>
      <c r="I139" s="16" t="n"/>
      <c r="J139" s="17" t="n"/>
      <c r="K139" s="17" t="n"/>
      <c r="L139" s="18">
        <f>IF($C139="","",N($F139)*N(IFERROR(INDEX('Vehículos y choferes'!$B$2:$B$16,MATCH($C139,'Vehículos y choferes'!$A$2:$A$16,0)),0))/100*N(IFERROR(INDEX('Vehículos y choferes'!$C$2:$C$16,MATCH($C139,'Vehículos y choferes'!$A$2:$A$16,0)),0)))</f>
        <v/>
      </c>
      <c r="M139" s="18">
        <f>IF($C139="","",N($F139)*N(IFERROR(INDEX('Vehículos y choferes'!$E$2:$E$16,MATCH($C139,'Vehículos y choferes'!$A$2:$A$16,0)),0)))</f>
        <v/>
      </c>
      <c r="N139" s="18">
        <f>IF($C139="","",N(IFERROR(INDEX('Vehículos y choferes'!$G$2:$G$16,MATCH($C139,'Vehículos y choferes'!$A$2:$A$16,0)),0)))</f>
        <v/>
      </c>
      <c r="O139" s="18">
        <f>IF(AND($D139="",$E139=""),"",N($G139)*(IF($D139="",0,IFERROR(INDEX('Vehículos y choferes'!$J$2:$J$31,MATCH($D139,'Vehículos y choferes'!$I$2:$I$31,0)),0))+IF($E139="",0,IFERROR(INDEX('Vehículos y choferes'!$J$2:$J$31,MATCH($E139,'Vehículos y choferes'!$I$2:$I$31,0)),0))))</f>
        <v/>
      </c>
      <c r="P139" s="18">
        <f>IF(AND($C139="",$D139=""),"",N($K139)+N($L139)+N($M139)+N($N139)+N($O139))</f>
        <v/>
      </c>
      <c r="Q139" s="18">
        <f>IF(OR($P139="",N($I139)=0),"",$P139/$I139)</f>
        <v/>
      </c>
      <c r="R139" s="18">
        <f>IF(OR($P139="",N($F139)=0),"",$P139/$F139)</f>
        <v/>
      </c>
      <c r="S139" s="21">
        <f>IF(OR($P139="",N($J139)=0),"",$P139/$J139)</f>
        <v/>
      </c>
      <c r="T139" s="22">
        <f>IF($S139="","",IF($S139&lt;=Configuración!$C$3,"En objetivo",IF($S139&lt;=Configuración!$C$4,"Alerta","Crítico")))</f>
        <v/>
      </c>
      <c r="U139" s="18">
        <f>IF(OR($Q139="",N(Configuración!$C$3)=0),"",$Q139/Configuración!$C$3)</f>
        <v/>
      </c>
      <c r="V139" s="22">
        <f>IF(OR($H139="",$I139=""),"",MAX(0,$H139-$I139))</f>
        <v/>
      </c>
      <c r="W139" s="16" t="n"/>
    </row>
    <row r="140">
      <c r="A140" s="19" t="n"/>
      <c r="B140" s="16" t="n"/>
      <c r="C140" s="16" t="n"/>
      <c r="D140" s="16" t="n"/>
      <c r="E140" s="16" t="n"/>
      <c r="F140" s="20" t="n"/>
      <c r="G140" s="20" t="n"/>
      <c r="H140" s="16" t="n"/>
      <c r="I140" s="16" t="n"/>
      <c r="J140" s="17" t="n"/>
      <c r="K140" s="17" t="n"/>
      <c r="L140" s="18">
        <f>IF($C140="","",N($F140)*N(IFERROR(INDEX('Vehículos y choferes'!$B$2:$B$16,MATCH($C140,'Vehículos y choferes'!$A$2:$A$16,0)),0))/100*N(IFERROR(INDEX('Vehículos y choferes'!$C$2:$C$16,MATCH($C140,'Vehículos y choferes'!$A$2:$A$16,0)),0)))</f>
        <v/>
      </c>
      <c r="M140" s="18">
        <f>IF($C140="","",N($F140)*N(IFERROR(INDEX('Vehículos y choferes'!$E$2:$E$16,MATCH($C140,'Vehículos y choferes'!$A$2:$A$16,0)),0)))</f>
        <v/>
      </c>
      <c r="N140" s="18">
        <f>IF($C140="","",N(IFERROR(INDEX('Vehículos y choferes'!$G$2:$G$16,MATCH($C140,'Vehículos y choferes'!$A$2:$A$16,0)),0)))</f>
        <v/>
      </c>
      <c r="O140" s="18">
        <f>IF(AND($D140="",$E140=""),"",N($G140)*(IF($D140="",0,IFERROR(INDEX('Vehículos y choferes'!$J$2:$J$31,MATCH($D140,'Vehículos y choferes'!$I$2:$I$31,0)),0))+IF($E140="",0,IFERROR(INDEX('Vehículos y choferes'!$J$2:$J$31,MATCH($E140,'Vehículos y choferes'!$I$2:$I$31,0)),0))))</f>
        <v/>
      </c>
      <c r="P140" s="18">
        <f>IF(AND($C140="",$D140=""),"",N($K140)+N($L140)+N($M140)+N($N140)+N($O140))</f>
        <v/>
      </c>
      <c r="Q140" s="18">
        <f>IF(OR($P140="",N($I140)=0),"",$P140/$I140)</f>
        <v/>
      </c>
      <c r="R140" s="18">
        <f>IF(OR($P140="",N($F140)=0),"",$P140/$F140)</f>
        <v/>
      </c>
      <c r="S140" s="21">
        <f>IF(OR($P140="",N($J140)=0),"",$P140/$J140)</f>
        <v/>
      </c>
      <c r="T140" s="22">
        <f>IF($S140="","",IF($S140&lt;=Configuración!$C$3,"En objetivo",IF($S140&lt;=Configuración!$C$4,"Alerta","Crítico")))</f>
        <v/>
      </c>
      <c r="U140" s="18">
        <f>IF(OR($Q140="",N(Configuración!$C$3)=0),"",$Q140/Configuración!$C$3)</f>
        <v/>
      </c>
      <c r="V140" s="22">
        <f>IF(OR($H140="",$I140=""),"",MAX(0,$H140-$I140))</f>
        <v/>
      </c>
      <c r="W140" s="16" t="n"/>
    </row>
    <row r="141">
      <c r="A141" s="19" t="n"/>
      <c r="B141" s="16" t="n"/>
      <c r="C141" s="16" t="n"/>
      <c r="D141" s="16" t="n"/>
      <c r="E141" s="16" t="n"/>
      <c r="F141" s="20" t="n"/>
      <c r="G141" s="20" t="n"/>
      <c r="H141" s="16" t="n"/>
      <c r="I141" s="16" t="n"/>
      <c r="J141" s="17" t="n"/>
      <c r="K141" s="17" t="n"/>
      <c r="L141" s="18">
        <f>IF($C141="","",N($F141)*N(IFERROR(INDEX('Vehículos y choferes'!$B$2:$B$16,MATCH($C141,'Vehículos y choferes'!$A$2:$A$16,0)),0))/100*N(IFERROR(INDEX('Vehículos y choferes'!$C$2:$C$16,MATCH($C141,'Vehículos y choferes'!$A$2:$A$16,0)),0)))</f>
        <v/>
      </c>
      <c r="M141" s="18">
        <f>IF($C141="","",N($F141)*N(IFERROR(INDEX('Vehículos y choferes'!$E$2:$E$16,MATCH($C141,'Vehículos y choferes'!$A$2:$A$16,0)),0)))</f>
        <v/>
      </c>
      <c r="N141" s="18">
        <f>IF($C141="","",N(IFERROR(INDEX('Vehículos y choferes'!$G$2:$G$16,MATCH($C141,'Vehículos y choferes'!$A$2:$A$16,0)),0)))</f>
        <v/>
      </c>
      <c r="O141" s="18">
        <f>IF(AND($D141="",$E141=""),"",N($G141)*(IF($D141="",0,IFERROR(INDEX('Vehículos y choferes'!$J$2:$J$31,MATCH($D141,'Vehículos y choferes'!$I$2:$I$31,0)),0))+IF($E141="",0,IFERROR(INDEX('Vehículos y choferes'!$J$2:$J$31,MATCH($E141,'Vehículos y choferes'!$I$2:$I$31,0)),0))))</f>
        <v/>
      </c>
      <c r="P141" s="18">
        <f>IF(AND($C141="",$D141=""),"",N($K141)+N($L141)+N($M141)+N($N141)+N($O141))</f>
        <v/>
      </c>
      <c r="Q141" s="18">
        <f>IF(OR($P141="",N($I141)=0),"",$P141/$I141)</f>
        <v/>
      </c>
      <c r="R141" s="18">
        <f>IF(OR($P141="",N($F141)=0),"",$P141/$F141)</f>
        <v/>
      </c>
      <c r="S141" s="21">
        <f>IF(OR($P141="",N($J141)=0),"",$P141/$J141)</f>
        <v/>
      </c>
      <c r="T141" s="22">
        <f>IF($S141="","",IF($S141&lt;=Configuración!$C$3,"En objetivo",IF($S141&lt;=Configuración!$C$4,"Alerta","Crítico")))</f>
        <v/>
      </c>
      <c r="U141" s="18">
        <f>IF(OR($Q141="",N(Configuración!$C$3)=0),"",$Q141/Configuración!$C$3)</f>
        <v/>
      </c>
      <c r="V141" s="22">
        <f>IF(OR($H141="",$I141=""),"",MAX(0,$H141-$I141))</f>
        <v/>
      </c>
      <c r="W141" s="16" t="n"/>
    </row>
    <row r="142">
      <c r="A142" s="19" t="n"/>
      <c r="B142" s="16" t="n"/>
      <c r="C142" s="16" t="n"/>
      <c r="D142" s="16" t="n"/>
      <c r="E142" s="16" t="n"/>
      <c r="F142" s="20" t="n"/>
      <c r="G142" s="20" t="n"/>
      <c r="H142" s="16" t="n"/>
      <c r="I142" s="16" t="n"/>
      <c r="J142" s="17" t="n"/>
      <c r="K142" s="17" t="n"/>
      <c r="L142" s="18">
        <f>IF($C142="","",N($F142)*N(IFERROR(INDEX('Vehículos y choferes'!$B$2:$B$16,MATCH($C142,'Vehículos y choferes'!$A$2:$A$16,0)),0))/100*N(IFERROR(INDEX('Vehículos y choferes'!$C$2:$C$16,MATCH($C142,'Vehículos y choferes'!$A$2:$A$16,0)),0)))</f>
        <v/>
      </c>
      <c r="M142" s="18">
        <f>IF($C142="","",N($F142)*N(IFERROR(INDEX('Vehículos y choferes'!$E$2:$E$16,MATCH($C142,'Vehículos y choferes'!$A$2:$A$16,0)),0)))</f>
        <v/>
      </c>
      <c r="N142" s="18">
        <f>IF($C142="","",N(IFERROR(INDEX('Vehículos y choferes'!$G$2:$G$16,MATCH($C142,'Vehículos y choferes'!$A$2:$A$16,0)),0)))</f>
        <v/>
      </c>
      <c r="O142" s="18">
        <f>IF(AND($D142="",$E142=""),"",N($G142)*(IF($D142="",0,IFERROR(INDEX('Vehículos y choferes'!$J$2:$J$31,MATCH($D142,'Vehículos y choferes'!$I$2:$I$31,0)),0))+IF($E142="",0,IFERROR(INDEX('Vehículos y choferes'!$J$2:$J$31,MATCH($E142,'Vehículos y choferes'!$I$2:$I$31,0)),0))))</f>
        <v/>
      </c>
      <c r="P142" s="18">
        <f>IF(AND($C142="",$D142=""),"",N($K142)+N($L142)+N($M142)+N($N142)+N($O142))</f>
        <v/>
      </c>
      <c r="Q142" s="18">
        <f>IF(OR($P142="",N($I142)=0),"",$P142/$I142)</f>
        <v/>
      </c>
      <c r="R142" s="18">
        <f>IF(OR($P142="",N($F142)=0),"",$P142/$F142)</f>
        <v/>
      </c>
      <c r="S142" s="21">
        <f>IF(OR($P142="",N($J142)=0),"",$P142/$J142)</f>
        <v/>
      </c>
      <c r="T142" s="22">
        <f>IF($S142="","",IF($S142&lt;=Configuración!$C$3,"En objetivo",IF($S142&lt;=Configuración!$C$4,"Alerta","Crítico")))</f>
        <v/>
      </c>
      <c r="U142" s="18">
        <f>IF(OR($Q142="",N(Configuración!$C$3)=0),"",$Q142/Configuración!$C$3)</f>
        <v/>
      </c>
      <c r="V142" s="22">
        <f>IF(OR($H142="",$I142=""),"",MAX(0,$H142-$I142))</f>
        <v/>
      </c>
      <c r="W142" s="16" t="n"/>
    </row>
    <row r="143">
      <c r="A143" s="19" t="n"/>
      <c r="B143" s="16" t="n"/>
      <c r="C143" s="16" t="n"/>
      <c r="D143" s="16" t="n"/>
      <c r="E143" s="16" t="n"/>
      <c r="F143" s="20" t="n"/>
      <c r="G143" s="20" t="n"/>
      <c r="H143" s="16" t="n"/>
      <c r="I143" s="16" t="n"/>
      <c r="J143" s="17" t="n"/>
      <c r="K143" s="17" t="n"/>
      <c r="L143" s="18">
        <f>IF($C143="","",N($F143)*N(IFERROR(INDEX('Vehículos y choferes'!$B$2:$B$16,MATCH($C143,'Vehículos y choferes'!$A$2:$A$16,0)),0))/100*N(IFERROR(INDEX('Vehículos y choferes'!$C$2:$C$16,MATCH($C143,'Vehículos y choferes'!$A$2:$A$16,0)),0)))</f>
        <v/>
      </c>
      <c r="M143" s="18">
        <f>IF($C143="","",N($F143)*N(IFERROR(INDEX('Vehículos y choferes'!$E$2:$E$16,MATCH($C143,'Vehículos y choferes'!$A$2:$A$16,0)),0)))</f>
        <v/>
      </c>
      <c r="N143" s="18">
        <f>IF($C143="","",N(IFERROR(INDEX('Vehículos y choferes'!$G$2:$G$16,MATCH($C143,'Vehículos y choferes'!$A$2:$A$16,0)),0)))</f>
        <v/>
      </c>
      <c r="O143" s="18">
        <f>IF(AND($D143="",$E143=""),"",N($G143)*(IF($D143="",0,IFERROR(INDEX('Vehículos y choferes'!$J$2:$J$31,MATCH($D143,'Vehículos y choferes'!$I$2:$I$31,0)),0))+IF($E143="",0,IFERROR(INDEX('Vehículos y choferes'!$J$2:$J$31,MATCH($E143,'Vehículos y choferes'!$I$2:$I$31,0)),0))))</f>
        <v/>
      </c>
      <c r="P143" s="18">
        <f>IF(AND($C143="",$D143=""),"",N($K143)+N($L143)+N($M143)+N($N143)+N($O143))</f>
        <v/>
      </c>
      <c r="Q143" s="18">
        <f>IF(OR($P143="",N($I143)=0),"",$P143/$I143)</f>
        <v/>
      </c>
      <c r="R143" s="18">
        <f>IF(OR($P143="",N($F143)=0),"",$P143/$F143)</f>
        <v/>
      </c>
      <c r="S143" s="21">
        <f>IF(OR($P143="",N($J143)=0),"",$P143/$J143)</f>
        <v/>
      </c>
      <c r="T143" s="22">
        <f>IF($S143="","",IF($S143&lt;=Configuración!$C$3,"En objetivo",IF($S143&lt;=Configuración!$C$4,"Alerta","Crítico")))</f>
        <v/>
      </c>
      <c r="U143" s="18">
        <f>IF(OR($Q143="",N(Configuración!$C$3)=0),"",$Q143/Configuración!$C$3)</f>
        <v/>
      </c>
      <c r="V143" s="22">
        <f>IF(OR($H143="",$I143=""),"",MAX(0,$H143-$I143))</f>
        <v/>
      </c>
      <c r="W143" s="16" t="n"/>
    </row>
    <row r="144">
      <c r="A144" s="19" t="n"/>
      <c r="B144" s="16" t="n"/>
      <c r="C144" s="16" t="n"/>
      <c r="D144" s="16" t="n"/>
      <c r="E144" s="16" t="n"/>
      <c r="F144" s="20" t="n"/>
      <c r="G144" s="20" t="n"/>
      <c r="H144" s="16" t="n"/>
      <c r="I144" s="16" t="n"/>
      <c r="J144" s="17" t="n"/>
      <c r="K144" s="17" t="n"/>
      <c r="L144" s="18">
        <f>IF($C144="","",N($F144)*N(IFERROR(INDEX('Vehículos y choferes'!$B$2:$B$16,MATCH($C144,'Vehículos y choferes'!$A$2:$A$16,0)),0))/100*N(IFERROR(INDEX('Vehículos y choferes'!$C$2:$C$16,MATCH($C144,'Vehículos y choferes'!$A$2:$A$16,0)),0)))</f>
        <v/>
      </c>
      <c r="M144" s="18">
        <f>IF($C144="","",N($F144)*N(IFERROR(INDEX('Vehículos y choferes'!$E$2:$E$16,MATCH($C144,'Vehículos y choferes'!$A$2:$A$16,0)),0)))</f>
        <v/>
      </c>
      <c r="N144" s="18">
        <f>IF($C144="","",N(IFERROR(INDEX('Vehículos y choferes'!$G$2:$G$16,MATCH($C144,'Vehículos y choferes'!$A$2:$A$16,0)),0)))</f>
        <v/>
      </c>
      <c r="O144" s="18">
        <f>IF(AND($D144="",$E144=""),"",N($G144)*(IF($D144="",0,IFERROR(INDEX('Vehículos y choferes'!$J$2:$J$31,MATCH($D144,'Vehículos y choferes'!$I$2:$I$31,0)),0))+IF($E144="",0,IFERROR(INDEX('Vehículos y choferes'!$J$2:$J$31,MATCH($E144,'Vehículos y choferes'!$I$2:$I$31,0)),0))))</f>
        <v/>
      </c>
      <c r="P144" s="18">
        <f>IF(AND($C144="",$D144=""),"",N($K144)+N($L144)+N($M144)+N($N144)+N($O144))</f>
        <v/>
      </c>
      <c r="Q144" s="18">
        <f>IF(OR($P144="",N($I144)=0),"",$P144/$I144)</f>
        <v/>
      </c>
      <c r="R144" s="18">
        <f>IF(OR($P144="",N($F144)=0),"",$P144/$F144)</f>
        <v/>
      </c>
      <c r="S144" s="21">
        <f>IF(OR($P144="",N($J144)=0),"",$P144/$J144)</f>
        <v/>
      </c>
      <c r="T144" s="22">
        <f>IF($S144="","",IF($S144&lt;=Configuración!$C$3,"En objetivo",IF($S144&lt;=Configuración!$C$4,"Alerta","Crítico")))</f>
        <v/>
      </c>
      <c r="U144" s="18">
        <f>IF(OR($Q144="",N(Configuración!$C$3)=0),"",$Q144/Configuración!$C$3)</f>
        <v/>
      </c>
      <c r="V144" s="22">
        <f>IF(OR($H144="",$I144=""),"",MAX(0,$H144-$I144))</f>
        <v/>
      </c>
      <c r="W144" s="16" t="n"/>
    </row>
    <row r="145">
      <c r="A145" s="19" t="n"/>
      <c r="B145" s="16" t="n"/>
      <c r="C145" s="16" t="n"/>
      <c r="D145" s="16" t="n"/>
      <c r="E145" s="16" t="n"/>
      <c r="F145" s="20" t="n"/>
      <c r="G145" s="20" t="n"/>
      <c r="H145" s="16" t="n"/>
      <c r="I145" s="16" t="n"/>
      <c r="J145" s="17" t="n"/>
      <c r="K145" s="17" t="n"/>
      <c r="L145" s="18">
        <f>IF($C145="","",N($F145)*N(IFERROR(INDEX('Vehículos y choferes'!$B$2:$B$16,MATCH($C145,'Vehículos y choferes'!$A$2:$A$16,0)),0))/100*N(IFERROR(INDEX('Vehículos y choferes'!$C$2:$C$16,MATCH($C145,'Vehículos y choferes'!$A$2:$A$16,0)),0)))</f>
        <v/>
      </c>
      <c r="M145" s="18">
        <f>IF($C145="","",N($F145)*N(IFERROR(INDEX('Vehículos y choferes'!$E$2:$E$16,MATCH($C145,'Vehículos y choferes'!$A$2:$A$16,0)),0)))</f>
        <v/>
      </c>
      <c r="N145" s="18">
        <f>IF($C145="","",N(IFERROR(INDEX('Vehículos y choferes'!$G$2:$G$16,MATCH($C145,'Vehículos y choferes'!$A$2:$A$16,0)),0)))</f>
        <v/>
      </c>
      <c r="O145" s="18">
        <f>IF(AND($D145="",$E145=""),"",N($G145)*(IF($D145="",0,IFERROR(INDEX('Vehículos y choferes'!$J$2:$J$31,MATCH($D145,'Vehículos y choferes'!$I$2:$I$31,0)),0))+IF($E145="",0,IFERROR(INDEX('Vehículos y choferes'!$J$2:$J$31,MATCH($E145,'Vehículos y choferes'!$I$2:$I$31,0)),0))))</f>
        <v/>
      </c>
      <c r="P145" s="18">
        <f>IF(AND($C145="",$D145=""),"",N($K145)+N($L145)+N($M145)+N($N145)+N($O145))</f>
        <v/>
      </c>
      <c r="Q145" s="18">
        <f>IF(OR($P145="",N($I145)=0),"",$P145/$I145)</f>
        <v/>
      </c>
      <c r="R145" s="18">
        <f>IF(OR($P145="",N($F145)=0),"",$P145/$F145)</f>
        <v/>
      </c>
      <c r="S145" s="21">
        <f>IF(OR($P145="",N($J145)=0),"",$P145/$J145)</f>
        <v/>
      </c>
      <c r="T145" s="22">
        <f>IF($S145="","",IF($S145&lt;=Configuración!$C$3,"En objetivo",IF($S145&lt;=Configuración!$C$4,"Alerta","Crítico")))</f>
        <v/>
      </c>
      <c r="U145" s="18">
        <f>IF(OR($Q145="",N(Configuración!$C$3)=0),"",$Q145/Configuración!$C$3)</f>
        <v/>
      </c>
      <c r="V145" s="22">
        <f>IF(OR($H145="",$I145=""),"",MAX(0,$H145-$I145))</f>
        <v/>
      </c>
      <c r="W145" s="16" t="n"/>
    </row>
    <row r="146">
      <c r="A146" s="19" t="n"/>
      <c r="B146" s="16" t="n"/>
      <c r="C146" s="16" t="n"/>
      <c r="D146" s="16" t="n"/>
      <c r="E146" s="16" t="n"/>
      <c r="F146" s="20" t="n"/>
      <c r="G146" s="20" t="n"/>
      <c r="H146" s="16" t="n"/>
      <c r="I146" s="16" t="n"/>
      <c r="J146" s="17" t="n"/>
      <c r="K146" s="17" t="n"/>
      <c r="L146" s="18">
        <f>IF($C146="","",N($F146)*N(IFERROR(INDEX('Vehículos y choferes'!$B$2:$B$16,MATCH($C146,'Vehículos y choferes'!$A$2:$A$16,0)),0))/100*N(IFERROR(INDEX('Vehículos y choferes'!$C$2:$C$16,MATCH($C146,'Vehículos y choferes'!$A$2:$A$16,0)),0)))</f>
        <v/>
      </c>
      <c r="M146" s="18">
        <f>IF($C146="","",N($F146)*N(IFERROR(INDEX('Vehículos y choferes'!$E$2:$E$16,MATCH($C146,'Vehículos y choferes'!$A$2:$A$16,0)),0)))</f>
        <v/>
      </c>
      <c r="N146" s="18">
        <f>IF($C146="","",N(IFERROR(INDEX('Vehículos y choferes'!$G$2:$G$16,MATCH($C146,'Vehículos y choferes'!$A$2:$A$16,0)),0)))</f>
        <v/>
      </c>
      <c r="O146" s="18">
        <f>IF(AND($D146="",$E146=""),"",N($G146)*(IF($D146="",0,IFERROR(INDEX('Vehículos y choferes'!$J$2:$J$31,MATCH($D146,'Vehículos y choferes'!$I$2:$I$31,0)),0))+IF($E146="",0,IFERROR(INDEX('Vehículos y choferes'!$J$2:$J$31,MATCH($E146,'Vehículos y choferes'!$I$2:$I$31,0)),0))))</f>
        <v/>
      </c>
      <c r="P146" s="18">
        <f>IF(AND($C146="",$D146=""),"",N($K146)+N($L146)+N($M146)+N($N146)+N($O146))</f>
        <v/>
      </c>
      <c r="Q146" s="18">
        <f>IF(OR($P146="",N($I146)=0),"",$P146/$I146)</f>
        <v/>
      </c>
      <c r="R146" s="18">
        <f>IF(OR($P146="",N($F146)=0),"",$P146/$F146)</f>
        <v/>
      </c>
      <c r="S146" s="21">
        <f>IF(OR($P146="",N($J146)=0),"",$P146/$J146)</f>
        <v/>
      </c>
      <c r="T146" s="22">
        <f>IF($S146="","",IF($S146&lt;=Configuración!$C$3,"En objetivo",IF($S146&lt;=Configuración!$C$4,"Alerta","Crítico")))</f>
        <v/>
      </c>
      <c r="U146" s="18">
        <f>IF(OR($Q146="",N(Configuración!$C$3)=0),"",$Q146/Configuración!$C$3)</f>
        <v/>
      </c>
      <c r="V146" s="22">
        <f>IF(OR($H146="",$I146=""),"",MAX(0,$H146-$I146))</f>
        <v/>
      </c>
      <c r="W146" s="16" t="n"/>
    </row>
    <row r="147">
      <c r="A147" s="19" t="n"/>
      <c r="B147" s="16" t="n"/>
      <c r="C147" s="16" t="n"/>
      <c r="D147" s="16" t="n"/>
      <c r="E147" s="16" t="n"/>
      <c r="F147" s="20" t="n"/>
      <c r="G147" s="20" t="n"/>
      <c r="H147" s="16" t="n"/>
      <c r="I147" s="16" t="n"/>
      <c r="J147" s="17" t="n"/>
      <c r="K147" s="17" t="n"/>
      <c r="L147" s="18">
        <f>IF($C147="","",N($F147)*N(IFERROR(INDEX('Vehículos y choferes'!$B$2:$B$16,MATCH($C147,'Vehículos y choferes'!$A$2:$A$16,0)),0))/100*N(IFERROR(INDEX('Vehículos y choferes'!$C$2:$C$16,MATCH($C147,'Vehículos y choferes'!$A$2:$A$16,0)),0)))</f>
        <v/>
      </c>
      <c r="M147" s="18">
        <f>IF($C147="","",N($F147)*N(IFERROR(INDEX('Vehículos y choferes'!$E$2:$E$16,MATCH($C147,'Vehículos y choferes'!$A$2:$A$16,0)),0)))</f>
        <v/>
      </c>
      <c r="N147" s="18">
        <f>IF($C147="","",N(IFERROR(INDEX('Vehículos y choferes'!$G$2:$G$16,MATCH($C147,'Vehículos y choferes'!$A$2:$A$16,0)),0)))</f>
        <v/>
      </c>
      <c r="O147" s="18">
        <f>IF(AND($D147="",$E147=""),"",N($G147)*(IF($D147="",0,IFERROR(INDEX('Vehículos y choferes'!$J$2:$J$31,MATCH($D147,'Vehículos y choferes'!$I$2:$I$31,0)),0))+IF($E147="",0,IFERROR(INDEX('Vehículos y choferes'!$J$2:$J$31,MATCH($E147,'Vehículos y choferes'!$I$2:$I$31,0)),0))))</f>
        <v/>
      </c>
      <c r="P147" s="18">
        <f>IF(AND($C147="",$D147=""),"",N($K147)+N($L147)+N($M147)+N($N147)+N($O147))</f>
        <v/>
      </c>
      <c r="Q147" s="18">
        <f>IF(OR($P147="",N($I147)=0),"",$P147/$I147)</f>
        <v/>
      </c>
      <c r="R147" s="18">
        <f>IF(OR($P147="",N($F147)=0),"",$P147/$F147)</f>
        <v/>
      </c>
      <c r="S147" s="21">
        <f>IF(OR($P147="",N($J147)=0),"",$P147/$J147)</f>
        <v/>
      </c>
      <c r="T147" s="22">
        <f>IF($S147="","",IF($S147&lt;=Configuración!$C$3,"En objetivo",IF($S147&lt;=Configuración!$C$4,"Alerta","Crítico")))</f>
        <v/>
      </c>
      <c r="U147" s="18">
        <f>IF(OR($Q147="",N(Configuración!$C$3)=0),"",$Q147/Configuración!$C$3)</f>
        <v/>
      </c>
      <c r="V147" s="22">
        <f>IF(OR($H147="",$I147=""),"",MAX(0,$H147-$I147))</f>
        <v/>
      </c>
      <c r="W147" s="16" t="n"/>
    </row>
    <row r="148">
      <c r="A148" s="19" t="n"/>
      <c r="B148" s="16" t="n"/>
      <c r="C148" s="16" t="n"/>
      <c r="D148" s="16" t="n"/>
      <c r="E148" s="16" t="n"/>
      <c r="F148" s="20" t="n"/>
      <c r="G148" s="20" t="n"/>
      <c r="H148" s="16" t="n"/>
      <c r="I148" s="16" t="n"/>
      <c r="J148" s="17" t="n"/>
      <c r="K148" s="17" t="n"/>
      <c r="L148" s="18">
        <f>IF($C148="","",N($F148)*N(IFERROR(INDEX('Vehículos y choferes'!$B$2:$B$16,MATCH($C148,'Vehículos y choferes'!$A$2:$A$16,0)),0))/100*N(IFERROR(INDEX('Vehículos y choferes'!$C$2:$C$16,MATCH($C148,'Vehículos y choferes'!$A$2:$A$16,0)),0)))</f>
        <v/>
      </c>
      <c r="M148" s="18">
        <f>IF($C148="","",N($F148)*N(IFERROR(INDEX('Vehículos y choferes'!$E$2:$E$16,MATCH($C148,'Vehículos y choferes'!$A$2:$A$16,0)),0)))</f>
        <v/>
      </c>
      <c r="N148" s="18">
        <f>IF($C148="","",N(IFERROR(INDEX('Vehículos y choferes'!$G$2:$G$16,MATCH($C148,'Vehículos y choferes'!$A$2:$A$16,0)),0)))</f>
        <v/>
      </c>
      <c r="O148" s="18">
        <f>IF(AND($D148="",$E148=""),"",N($G148)*(IF($D148="",0,IFERROR(INDEX('Vehículos y choferes'!$J$2:$J$31,MATCH($D148,'Vehículos y choferes'!$I$2:$I$31,0)),0))+IF($E148="",0,IFERROR(INDEX('Vehículos y choferes'!$J$2:$J$31,MATCH($E148,'Vehículos y choferes'!$I$2:$I$31,0)),0))))</f>
        <v/>
      </c>
      <c r="P148" s="18">
        <f>IF(AND($C148="",$D148=""),"",N($K148)+N($L148)+N($M148)+N($N148)+N($O148))</f>
        <v/>
      </c>
      <c r="Q148" s="18">
        <f>IF(OR($P148="",N($I148)=0),"",$P148/$I148)</f>
        <v/>
      </c>
      <c r="R148" s="18">
        <f>IF(OR($P148="",N($F148)=0),"",$P148/$F148)</f>
        <v/>
      </c>
      <c r="S148" s="21">
        <f>IF(OR($P148="",N($J148)=0),"",$P148/$J148)</f>
        <v/>
      </c>
      <c r="T148" s="22">
        <f>IF($S148="","",IF($S148&lt;=Configuración!$C$3,"En objetivo",IF($S148&lt;=Configuración!$C$4,"Alerta","Crítico")))</f>
        <v/>
      </c>
      <c r="U148" s="18">
        <f>IF(OR($Q148="",N(Configuración!$C$3)=0),"",$Q148/Configuración!$C$3)</f>
        <v/>
      </c>
      <c r="V148" s="22">
        <f>IF(OR($H148="",$I148=""),"",MAX(0,$H148-$I148))</f>
        <v/>
      </c>
      <c r="W148" s="16" t="n"/>
    </row>
    <row r="149">
      <c r="A149" s="19" t="n"/>
      <c r="B149" s="16" t="n"/>
      <c r="C149" s="16" t="n"/>
      <c r="D149" s="16" t="n"/>
      <c r="E149" s="16" t="n"/>
      <c r="F149" s="20" t="n"/>
      <c r="G149" s="20" t="n"/>
      <c r="H149" s="16" t="n"/>
      <c r="I149" s="16" t="n"/>
      <c r="J149" s="17" t="n"/>
      <c r="K149" s="17" t="n"/>
      <c r="L149" s="18">
        <f>IF($C149="","",N($F149)*N(IFERROR(INDEX('Vehículos y choferes'!$B$2:$B$16,MATCH($C149,'Vehículos y choferes'!$A$2:$A$16,0)),0))/100*N(IFERROR(INDEX('Vehículos y choferes'!$C$2:$C$16,MATCH($C149,'Vehículos y choferes'!$A$2:$A$16,0)),0)))</f>
        <v/>
      </c>
      <c r="M149" s="18">
        <f>IF($C149="","",N($F149)*N(IFERROR(INDEX('Vehículos y choferes'!$E$2:$E$16,MATCH($C149,'Vehículos y choferes'!$A$2:$A$16,0)),0)))</f>
        <v/>
      </c>
      <c r="N149" s="18">
        <f>IF($C149="","",N(IFERROR(INDEX('Vehículos y choferes'!$G$2:$G$16,MATCH($C149,'Vehículos y choferes'!$A$2:$A$16,0)),0)))</f>
        <v/>
      </c>
      <c r="O149" s="18">
        <f>IF(AND($D149="",$E149=""),"",N($G149)*(IF($D149="",0,IFERROR(INDEX('Vehículos y choferes'!$J$2:$J$31,MATCH($D149,'Vehículos y choferes'!$I$2:$I$31,0)),0))+IF($E149="",0,IFERROR(INDEX('Vehículos y choferes'!$J$2:$J$31,MATCH($E149,'Vehículos y choferes'!$I$2:$I$31,0)),0))))</f>
        <v/>
      </c>
      <c r="P149" s="18">
        <f>IF(AND($C149="",$D149=""),"",N($K149)+N($L149)+N($M149)+N($N149)+N($O149))</f>
        <v/>
      </c>
      <c r="Q149" s="18">
        <f>IF(OR($P149="",N($I149)=0),"",$P149/$I149)</f>
        <v/>
      </c>
      <c r="R149" s="18">
        <f>IF(OR($P149="",N($F149)=0),"",$P149/$F149)</f>
        <v/>
      </c>
      <c r="S149" s="21">
        <f>IF(OR($P149="",N($J149)=0),"",$P149/$J149)</f>
        <v/>
      </c>
      <c r="T149" s="22">
        <f>IF($S149="","",IF($S149&lt;=Configuración!$C$3,"En objetivo",IF($S149&lt;=Configuración!$C$4,"Alerta","Crítico")))</f>
        <v/>
      </c>
      <c r="U149" s="18">
        <f>IF(OR($Q149="",N(Configuración!$C$3)=0),"",$Q149/Configuración!$C$3)</f>
        <v/>
      </c>
      <c r="V149" s="22">
        <f>IF(OR($H149="",$I149=""),"",MAX(0,$H149-$I149))</f>
        <v/>
      </c>
      <c r="W149" s="16" t="n"/>
    </row>
    <row r="150">
      <c r="A150" s="19" t="n"/>
      <c r="B150" s="16" t="n"/>
      <c r="C150" s="16" t="n"/>
      <c r="D150" s="16" t="n"/>
      <c r="E150" s="16" t="n"/>
      <c r="F150" s="20" t="n"/>
      <c r="G150" s="20" t="n"/>
      <c r="H150" s="16" t="n"/>
      <c r="I150" s="16" t="n"/>
      <c r="J150" s="17" t="n"/>
      <c r="K150" s="17" t="n"/>
      <c r="L150" s="18">
        <f>IF($C150="","",N($F150)*N(IFERROR(INDEX('Vehículos y choferes'!$B$2:$B$16,MATCH($C150,'Vehículos y choferes'!$A$2:$A$16,0)),0))/100*N(IFERROR(INDEX('Vehículos y choferes'!$C$2:$C$16,MATCH($C150,'Vehículos y choferes'!$A$2:$A$16,0)),0)))</f>
        <v/>
      </c>
      <c r="M150" s="18">
        <f>IF($C150="","",N($F150)*N(IFERROR(INDEX('Vehículos y choferes'!$E$2:$E$16,MATCH($C150,'Vehículos y choferes'!$A$2:$A$16,0)),0)))</f>
        <v/>
      </c>
      <c r="N150" s="18">
        <f>IF($C150="","",N(IFERROR(INDEX('Vehículos y choferes'!$G$2:$G$16,MATCH($C150,'Vehículos y choferes'!$A$2:$A$16,0)),0)))</f>
        <v/>
      </c>
      <c r="O150" s="18">
        <f>IF(AND($D150="",$E150=""),"",N($G150)*(IF($D150="",0,IFERROR(INDEX('Vehículos y choferes'!$J$2:$J$31,MATCH($D150,'Vehículos y choferes'!$I$2:$I$31,0)),0))+IF($E150="",0,IFERROR(INDEX('Vehículos y choferes'!$J$2:$J$31,MATCH($E150,'Vehículos y choferes'!$I$2:$I$31,0)),0))))</f>
        <v/>
      </c>
      <c r="P150" s="18">
        <f>IF(AND($C150="",$D150=""),"",N($K150)+N($L150)+N($M150)+N($N150)+N($O150))</f>
        <v/>
      </c>
      <c r="Q150" s="18">
        <f>IF(OR($P150="",N($I150)=0),"",$P150/$I150)</f>
        <v/>
      </c>
      <c r="R150" s="18">
        <f>IF(OR($P150="",N($F150)=0),"",$P150/$F150)</f>
        <v/>
      </c>
      <c r="S150" s="21">
        <f>IF(OR($P150="",N($J150)=0),"",$P150/$J150)</f>
        <v/>
      </c>
      <c r="T150" s="22">
        <f>IF($S150="","",IF($S150&lt;=Configuración!$C$3,"En objetivo",IF($S150&lt;=Configuración!$C$4,"Alerta","Crítico")))</f>
        <v/>
      </c>
      <c r="U150" s="18">
        <f>IF(OR($Q150="",N(Configuración!$C$3)=0),"",$Q150/Configuración!$C$3)</f>
        <v/>
      </c>
      <c r="V150" s="22">
        <f>IF(OR($H150="",$I150=""),"",MAX(0,$H150-$I150))</f>
        <v/>
      </c>
      <c r="W150" s="16" t="n"/>
    </row>
    <row r="151">
      <c r="A151" s="19" t="n"/>
      <c r="B151" s="16" t="n"/>
      <c r="C151" s="16" t="n"/>
      <c r="D151" s="16" t="n"/>
      <c r="E151" s="16" t="n"/>
      <c r="F151" s="20" t="n"/>
      <c r="G151" s="20" t="n"/>
      <c r="H151" s="16" t="n"/>
      <c r="I151" s="16" t="n"/>
      <c r="J151" s="17" t="n"/>
      <c r="K151" s="17" t="n"/>
      <c r="L151" s="18">
        <f>IF($C151="","",N($F151)*N(IFERROR(INDEX('Vehículos y choferes'!$B$2:$B$16,MATCH($C151,'Vehículos y choferes'!$A$2:$A$16,0)),0))/100*N(IFERROR(INDEX('Vehículos y choferes'!$C$2:$C$16,MATCH($C151,'Vehículos y choferes'!$A$2:$A$16,0)),0)))</f>
        <v/>
      </c>
      <c r="M151" s="18">
        <f>IF($C151="","",N($F151)*N(IFERROR(INDEX('Vehículos y choferes'!$E$2:$E$16,MATCH($C151,'Vehículos y choferes'!$A$2:$A$16,0)),0)))</f>
        <v/>
      </c>
      <c r="N151" s="18">
        <f>IF($C151="","",N(IFERROR(INDEX('Vehículos y choferes'!$G$2:$G$16,MATCH($C151,'Vehículos y choferes'!$A$2:$A$16,0)),0)))</f>
        <v/>
      </c>
      <c r="O151" s="18">
        <f>IF(AND($D151="",$E151=""),"",N($G151)*(IF($D151="",0,IFERROR(INDEX('Vehículos y choferes'!$J$2:$J$31,MATCH($D151,'Vehículos y choferes'!$I$2:$I$31,0)),0))+IF($E151="",0,IFERROR(INDEX('Vehículos y choferes'!$J$2:$J$31,MATCH($E151,'Vehículos y choferes'!$I$2:$I$31,0)),0))))</f>
        <v/>
      </c>
      <c r="P151" s="18">
        <f>IF(AND($C151="",$D151=""),"",N($K151)+N($L151)+N($M151)+N($N151)+N($O151))</f>
        <v/>
      </c>
      <c r="Q151" s="18">
        <f>IF(OR($P151="",N($I151)=0),"",$P151/$I151)</f>
        <v/>
      </c>
      <c r="R151" s="18">
        <f>IF(OR($P151="",N($F151)=0),"",$P151/$F151)</f>
        <v/>
      </c>
      <c r="S151" s="21">
        <f>IF(OR($P151="",N($J151)=0),"",$P151/$J151)</f>
        <v/>
      </c>
      <c r="T151" s="22">
        <f>IF($S151="","",IF($S151&lt;=Configuración!$C$3,"En objetivo",IF($S151&lt;=Configuración!$C$4,"Alerta","Crítico")))</f>
        <v/>
      </c>
      <c r="U151" s="18">
        <f>IF(OR($Q151="",N(Configuración!$C$3)=0),"",$Q151/Configuración!$C$3)</f>
        <v/>
      </c>
      <c r="V151" s="22">
        <f>IF(OR($H151="",$I151=""),"",MAX(0,$H151-$I151))</f>
        <v/>
      </c>
      <c r="W151" s="16" t="n"/>
    </row>
    <row r="152">
      <c r="A152" s="19" t="n"/>
      <c r="B152" s="16" t="n"/>
      <c r="C152" s="16" t="n"/>
      <c r="D152" s="16" t="n"/>
      <c r="E152" s="16" t="n"/>
      <c r="F152" s="20" t="n"/>
      <c r="G152" s="20" t="n"/>
      <c r="H152" s="16" t="n"/>
      <c r="I152" s="16" t="n"/>
      <c r="J152" s="17" t="n"/>
      <c r="K152" s="17" t="n"/>
      <c r="L152" s="18">
        <f>IF($C152="","",N($F152)*N(IFERROR(INDEX('Vehículos y choferes'!$B$2:$B$16,MATCH($C152,'Vehículos y choferes'!$A$2:$A$16,0)),0))/100*N(IFERROR(INDEX('Vehículos y choferes'!$C$2:$C$16,MATCH($C152,'Vehículos y choferes'!$A$2:$A$16,0)),0)))</f>
        <v/>
      </c>
      <c r="M152" s="18">
        <f>IF($C152="","",N($F152)*N(IFERROR(INDEX('Vehículos y choferes'!$E$2:$E$16,MATCH($C152,'Vehículos y choferes'!$A$2:$A$16,0)),0)))</f>
        <v/>
      </c>
      <c r="N152" s="18">
        <f>IF($C152="","",N(IFERROR(INDEX('Vehículos y choferes'!$G$2:$G$16,MATCH($C152,'Vehículos y choferes'!$A$2:$A$16,0)),0)))</f>
        <v/>
      </c>
      <c r="O152" s="18">
        <f>IF(AND($D152="",$E152=""),"",N($G152)*(IF($D152="",0,IFERROR(INDEX('Vehículos y choferes'!$J$2:$J$31,MATCH($D152,'Vehículos y choferes'!$I$2:$I$31,0)),0))+IF($E152="",0,IFERROR(INDEX('Vehículos y choferes'!$J$2:$J$31,MATCH($E152,'Vehículos y choferes'!$I$2:$I$31,0)),0))))</f>
        <v/>
      </c>
      <c r="P152" s="18">
        <f>IF(AND($C152="",$D152=""),"",N($K152)+N($L152)+N($M152)+N($N152)+N($O152))</f>
        <v/>
      </c>
      <c r="Q152" s="18">
        <f>IF(OR($P152="",N($I152)=0),"",$P152/$I152)</f>
        <v/>
      </c>
      <c r="R152" s="18">
        <f>IF(OR($P152="",N($F152)=0),"",$P152/$F152)</f>
        <v/>
      </c>
      <c r="S152" s="21">
        <f>IF(OR($P152="",N($J152)=0),"",$P152/$J152)</f>
        <v/>
      </c>
      <c r="T152" s="22">
        <f>IF($S152="","",IF($S152&lt;=Configuración!$C$3,"En objetivo",IF($S152&lt;=Configuración!$C$4,"Alerta","Crítico")))</f>
        <v/>
      </c>
      <c r="U152" s="18">
        <f>IF(OR($Q152="",N(Configuración!$C$3)=0),"",$Q152/Configuración!$C$3)</f>
        <v/>
      </c>
      <c r="V152" s="22">
        <f>IF(OR($H152="",$I152=""),"",MAX(0,$H152-$I152))</f>
        <v/>
      </c>
      <c r="W152" s="16" t="n"/>
    </row>
    <row r="153">
      <c r="A153" s="19" t="n"/>
      <c r="B153" s="16" t="n"/>
      <c r="C153" s="16" t="n"/>
      <c r="D153" s="16" t="n"/>
      <c r="E153" s="16" t="n"/>
      <c r="F153" s="20" t="n"/>
      <c r="G153" s="20" t="n"/>
      <c r="H153" s="16" t="n"/>
      <c r="I153" s="16" t="n"/>
      <c r="J153" s="17" t="n"/>
      <c r="K153" s="17" t="n"/>
      <c r="L153" s="18">
        <f>IF($C153="","",N($F153)*N(IFERROR(INDEX('Vehículos y choferes'!$B$2:$B$16,MATCH($C153,'Vehículos y choferes'!$A$2:$A$16,0)),0))/100*N(IFERROR(INDEX('Vehículos y choferes'!$C$2:$C$16,MATCH($C153,'Vehículos y choferes'!$A$2:$A$16,0)),0)))</f>
        <v/>
      </c>
      <c r="M153" s="18">
        <f>IF($C153="","",N($F153)*N(IFERROR(INDEX('Vehículos y choferes'!$E$2:$E$16,MATCH($C153,'Vehículos y choferes'!$A$2:$A$16,0)),0)))</f>
        <v/>
      </c>
      <c r="N153" s="18">
        <f>IF($C153="","",N(IFERROR(INDEX('Vehículos y choferes'!$G$2:$G$16,MATCH($C153,'Vehículos y choferes'!$A$2:$A$16,0)),0)))</f>
        <v/>
      </c>
      <c r="O153" s="18">
        <f>IF(AND($D153="",$E153=""),"",N($G153)*(IF($D153="",0,IFERROR(INDEX('Vehículos y choferes'!$J$2:$J$31,MATCH($D153,'Vehículos y choferes'!$I$2:$I$31,0)),0))+IF($E153="",0,IFERROR(INDEX('Vehículos y choferes'!$J$2:$J$31,MATCH($E153,'Vehículos y choferes'!$I$2:$I$31,0)),0))))</f>
        <v/>
      </c>
      <c r="P153" s="18">
        <f>IF(AND($C153="",$D153=""),"",N($K153)+N($L153)+N($M153)+N($N153)+N($O153))</f>
        <v/>
      </c>
      <c r="Q153" s="18">
        <f>IF(OR($P153="",N($I153)=0),"",$P153/$I153)</f>
        <v/>
      </c>
      <c r="R153" s="18">
        <f>IF(OR($P153="",N($F153)=0),"",$P153/$F153)</f>
        <v/>
      </c>
      <c r="S153" s="21">
        <f>IF(OR($P153="",N($J153)=0),"",$P153/$J153)</f>
        <v/>
      </c>
      <c r="T153" s="22">
        <f>IF($S153="","",IF($S153&lt;=Configuración!$C$3,"En objetivo",IF($S153&lt;=Configuración!$C$4,"Alerta","Crítico")))</f>
        <v/>
      </c>
      <c r="U153" s="18">
        <f>IF(OR($Q153="",N(Configuración!$C$3)=0),"",$Q153/Configuración!$C$3)</f>
        <v/>
      </c>
      <c r="V153" s="22">
        <f>IF(OR($H153="",$I153=""),"",MAX(0,$H153-$I153))</f>
        <v/>
      </c>
      <c r="W153" s="16" t="n"/>
    </row>
    <row r="154">
      <c r="A154" s="19" t="n"/>
      <c r="B154" s="16" t="n"/>
      <c r="C154" s="16" t="n"/>
      <c r="D154" s="16" t="n"/>
      <c r="E154" s="16" t="n"/>
      <c r="F154" s="20" t="n"/>
      <c r="G154" s="20" t="n"/>
      <c r="H154" s="16" t="n"/>
      <c r="I154" s="16" t="n"/>
      <c r="J154" s="17" t="n"/>
      <c r="K154" s="17" t="n"/>
      <c r="L154" s="18">
        <f>IF($C154="","",N($F154)*N(IFERROR(INDEX('Vehículos y choferes'!$B$2:$B$16,MATCH($C154,'Vehículos y choferes'!$A$2:$A$16,0)),0))/100*N(IFERROR(INDEX('Vehículos y choferes'!$C$2:$C$16,MATCH($C154,'Vehículos y choferes'!$A$2:$A$16,0)),0)))</f>
        <v/>
      </c>
      <c r="M154" s="18">
        <f>IF($C154="","",N($F154)*N(IFERROR(INDEX('Vehículos y choferes'!$E$2:$E$16,MATCH($C154,'Vehículos y choferes'!$A$2:$A$16,0)),0)))</f>
        <v/>
      </c>
      <c r="N154" s="18">
        <f>IF($C154="","",N(IFERROR(INDEX('Vehículos y choferes'!$G$2:$G$16,MATCH($C154,'Vehículos y choferes'!$A$2:$A$16,0)),0)))</f>
        <v/>
      </c>
      <c r="O154" s="18">
        <f>IF(AND($D154="",$E154=""),"",N($G154)*(IF($D154="",0,IFERROR(INDEX('Vehículos y choferes'!$J$2:$J$31,MATCH($D154,'Vehículos y choferes'!$I$2:$I$31,0)),0))+IF($E154="",0,IFERROR(INDEX('Vehículos y choferes'!$J$2:$J$31,MATCH($E154,'Vehículos y choferes'!$I$2:$I$31,0)),0))))</f>
        <v/>
      </c>
      <c r="P154" s="18">
        <f>IF(AND($C154="",$D154=""),"",N($K154)+N($L154)+N($M154)+N($N154)+N($O154))</f>
        <v/>
      </c>
      <c r="Q154" s="18">
        <f>IF(OR($P154="",N($I154)=0),"",$P154/$I154)</f>
        <v/>
      </c>
      <c r="R154" s="18">
        <f>IF(OR($P154="",N($F154)=0),"",$P154/$F154)</f>
        <v/>
      </c>
      <c r="S154" s="21">
        <f>IF(OR($P154="",N($J154)=0),"",$P154/$J154)</f>
        <v/>
      </c>
      <c r="T154" s="22">
        <f>IF($S154="","",IF($S154&lt;=Configuración!$C$3,"En objetivo",IF($S154&lt;=Configuración!$C$4,"Alerta","Crítico")))</f>
        <v/>
      </c>
      <c r="U154" s="18">
        <f>IF(OR($Q154="",N(Configuración!$C$3)=0),"",$Q154/Configuración!$C$3)</f>
        <v/>
      </c>
      <c r="V154" s="22">
        <f>IF(OR($H154="",$I154=""),"",MAX(0,$H154-$I154))</f>
        <v/>
      </c>
      <c r="W154" s="16" t="n"/>
    </row>
    <row r="155">
      <c r="A155" s="19" t="n"/>
      <c r="B155" s="16" t="n"/>
      <c r="C155" s="16" t="n"/>
      <c r="D155" s="16" t="n"/>
      <c r="E155" s="16" t="n"/>
      <c r="F155" s="20" t="n"/>
      <c r="G155" s="20" t="n"/>
      <c r="H155" s="16" t="n"/>
      <c r="I155" s="16" t="n"/>
      <c r="J155" s="17" t="n"/>
      <c r="K155" s="17" t="n"/>
      <c r="L155" s="18">
        <f>IF($C155="","",N($F155)*N(IFERROR(INDEX('Vehículos y choferes'!$B$2:$B$16,MATCH($C155,'Vehículos y choferes'!$A$2:$A$16,0)),0))/100*N(IFERROR(INDEX('Vehículos y choferes'!$C$2:$C$16,MATCH($C155,'Vehículos y choferes'!$A$2:$A$16,0)),0)))</f>
        <v/>
      </c>
      <c r="M155" s="18">
        <f>IF($C155="","",N($F155)*N(IFERROR(INDEX('Vehículos y choferes'!$E$2:$E$16,MATCH($C155,'Vehículos y choferes'!$A$2:$A$16,0)),0)))</f>
        <v/>
      </c>
      <c r="N155" s="18">
        <f>IF($C155="","",N(IFERROR(INDEX('Vehículos y choferes'!$G$2:$G$16,MATCH($C155,'Vehículos y choferes'!$A$2:$A$16,0)),0)))</f>
        <v/>
      </c>
      <c r="O155" s="18">
        <f>IF(AND($D155="",$E155=""),"",N($G155)*(IF($D155="",0,IFERROR(INDEX('Vehículos y choferes'!$J$2:$J$31,MATCH($D155,'Vehículos y choferes'!$I$2:$I$31,0)),0))+IF($E155="",0,IFERROR(INDEX('Vehículos y choferes'!$J$2:$J$31,MATCH($E155,'Vehículos y choferes'!$I$2:$I$31,0)),0))))</f>
        <v/>
      </c>
      <c r="P155" s="18">
        <f>IF(AND($C155="",$D155=""),"",N($K155)+N($L155)+N($M155)+N($N155)+N($O155))</f>
        <v/>
      </c>
      <c r="Q155" s="18">
        <f>IF(OR($P155="",N($I155)=0),"",$P155/$I155)</f>
        <v/>
      </c>
      <c r="R155" s="18">
        <f>IF(OR($P155="",N($F155)=0),"",$P155/$F155)</f>
        <v/>
      </c>
      <c r="S155" s="21">
        <f>IF(OR($P155="",N($J155)=0),"",$P155/$J155)</f>
        <v/>
      </c>
      <c r="T155" s="22">
        <f>IF($S155="","",IF($S155&lt;=Configuración!$C$3,"En objetivo",IF($S155&lt;=Configuración!$C$4,"Alerta","Crítico")))</f>
        <v/>
      </c>
      <c r="U155" s="18">
        <f>IF(OR($Q155="",N(Configuración!$C$3)=0),"",$Q155/Configuración!$C$3)</f>
        <v/>
      </c>
      <c r="V155" s="22">
        <f>IF(OR($H155="",$I155=""),"",MAX(0,$H155-$I155))</f>
        <v/>
      </c>
      <c r="W155" s="16" t="n"/>
    </row>
    <row r="156">
      <c r="A156" s="19" t="n"/>
      <c r="B156" s="16" t="n"/>
      <c r="C156" s="16" t="n"/>
      <c r="D156" s="16" t="n"/>
      <c r="E156" s="16" t="n"/>
      <c r="F156" s="20" t="n"/>
      <c r="G156" s="20" t="n"/>
      <c r="H156" s="16" t="n"/>
      <c r="I156" s="16" t="n"/>
      <c r="J156" s="17" t="n"/>
      <c r="K156" s="17" t="n"/>
      <c r="L156" s="18">
        <f>IF($C156="","",N($F156)*N(IFERROR(INDEX('Vehículos y choferes'!$B$2:$B$16,MATCH($C156,'Vehículos y choferes'!$A$2:$A$16,0)),0))/100*N(IFERROR(INDEX('Vehículos y choferes'!$C$2:$C$16,MATCH($C156,'Vehículos y choferes'!$A$2:$A$16,0)),0)))</f>
        <v/>
      </c>
      <c r="M156" s="18">
        <f>IF($C156="","",N($F156)*N(IFERROR(INDEX('Vehículos y choferes'!$E$2:$E$16,MATCH($C156,'Vehículos y choferes'!$A$2:$A$16,0)),0)))</f>
        <v/>
      </c>
      <c r="N156" s="18">
        <f>IF($C156="","",N(IFERROR(INDEX('Vehículos y choferes'!$G$2:$G$16,MATCH($C156,'Vehículos y choferes'!$A$2:$A$16,0)),0)))</f>
        <v/>
      </c>
      <c r="O156" s="18">
        <f>IF(AND($D156="",$E156=""),"",N($G156)*(IF($D156="",0,IFERROR(INDEX('Vehículos y choferes'!$J$2:$J$31,MATCH($D156,'Vehículos y choferes'!$I$2:$I$31,0)),0))+IF($E156="",0,IFERROR(INDEX('Vehículos y choferes'!$J$2:$J$31,MATCH($E156,'Vehículos y choferes'!$I$2:$I$31,0)),0))))</f>
        <v/>
      </c>
      <c r="P156" s="18">
        <f>IF(AND($C156="",$D156=""),"",N($K156)+N($L156)+N($M156)+N($N156)+N($O156))</f>
        <v/>
      </c>
      <c r="Q156" s="18">
        <f>IF(OR($P156="",N($I156)=0),"",$P156/$I156)</f>
        <v/>
      </c>
      <c r="R156" s="18">
        <f>IF(OR($P156="",N($F156)=0),"",$P156/$F156)</f>
        <v/>
      </c>
      <c r="S156" s="21">
        <f>IF(OR($P156="",N($J156)=0),"",$P156/$J156)</f>
        <v/>
      </c>
      <c r="T156" s="22">
        <f>IF($S156="","",IF($S156&lt;=Configuración!$C$3,"En objetivo",IF($S156&lt;=Configuración!$C$4,"Alerta","Crítico")))</f>
        <v/>
      </c>
      <c r="U156" s="18">
        <f>IF(OR($Q156="",N(Configuración!$C$3)=0),"",$Q156/Configuración!$C$3)</f>
        <v/>
      </c>
      <c r="V156" s="22">
        <f>IF(OR($H156="",$I156=""),"",MAX(0,$H156-$I156))</f>
        <v/>
      </c>
      <c r="W156" s="16" t="n"/>
    </row>
    <row r="157">
      <c r="A157" s="19" t="n"/>
      <c r="B157" s="16" t="n"/>
      <c r="C157" s="16" t="n"/>
      <c r="D157" s="16" t="n"/>
      <c r="E157" s="16" t="n"/>
      <c r="F157" s="20" t="n"/>
      <c r="G157" s="20" t="n"/>
      <c r="H157" s="16" t="n"/>
      <c r="I157" s="16" t="n"/>
      <c r="J157" s="17" t="n"/>
      <c r="K157" s="17" t="n"/>
      <c r="L157" s="18">
        <f>IF($C157="","",N($F157)*N(IFERROR(INDEX('Vehículos y choferes'!$B$2:$B$16,MATCH($C157,'Vehículos y choferes'!$A$2:$A$16,0)),0))/100*N(IFERROR(INDEX('Vehículos y choferes'!$C$2:$C$16,MATCH($C157,'Vehículos y choferes'!$A$2:$A$16,0)),0)))</f>
        <v/>
      </c>
      <c r="M157" s="18">
        <f>IF($C157="","",N($F157)*N(IFERROR(INDEX('Vehículos y choferes'!$E$2:$E$16,MATCH($C157,'Vehículos y choferes'!$A$2:$A$16,0)),0)))</f>
        <v/>
      </c>
      <c r="N157" s="18">
        <f>IF($C157="","",N(IFERROR(INDEX('Vehículos y choferes'!$G$2:$G$16,MATCH($C157,'Vehículos y choferes'!$A$2:$A$16,0)),0)))</f>
        <v/>
      </c>
      <c r="O157" s="18">
        <f>IF(AND($D157="",$E157=""),"",N($G157)*(IF($D157="",0,IFERROR(INDEX('Vehículos y choferes'!$J$2:$J$31,MATCH($D157,'Vehículos y choferes'!$I$2:$I$31,0)),0))+IF($E157="",0,IFERROR(INDEX('Vehículos y choferes'!$J$2:$J$31,MATCH($E157,'Vehículos y choferes'!$I$2:$I$31,0)),0))))</f>
        <v/>
      </c>
      <c r="P157" s="18">
        <f>IF(AND($C157="",$D157=""),"",N($K157)+N($L157)+N($M157)+N($N157)+N($O157))</f>
        <v/>
      </c>
      <c r="Q157" s="18">
        <f>IF(OR($P157="",N($I157)=0),"",$P157/$I157)</f>
        <v/>
      </c>
      <c r="R157" s="18">
        <f>IF(OR($P157="",N($F157)=0),"",$P157/$F157)</f>
        <v/>
      </c>
      <c r="S157" s="21">
        <f>IF(OR($P157="",N($J157)=0),"",$P157/$J157)</f>
        <v/>
      </c>
      <c r="T157" s="22">
        <f>IF($S157="","",IF($S157&lt;=Configuración!$C$3,"En objetivo",IF($S157&lt;=Configuración!$C$4,"Alerta","Crítico")))</f>
        <v/>
      </c>
      <c r="U157" s="18">
        <f>IF(OR($Q157="",N(Configuración!$C$3)=0),"",$Q157/Configuración!$C$3)</f>
        <v/>
      </c>
      <c r="V157" s="22">
        <f>IF(OR($H157="",$I157=""),"",MAX(0,$H157-$I157))</f>
        <v/>
      </c>
      <c r="W157" s="16" t="n"/>
    </row>
    <row r="158">
      <c r="A158" s="19" t="n"/>
      <c r="B158" s="16" t="n"/>
      <c r="C158" s="16" t="n"/>
      <c r="D158" s="16" t="n"/>
      <c r="E158" s="16" t="n"/>
      <c r="F158" s="20" t="n"/>
      <c r="G158" s="20" t="n"/>
      <c r="H158" s="16" t="n"/>
      <c r="I158" s="16" t="n"/>
      <c r="J158" s="17" t="n"/>
      <c r="K158" s="17" t="n"/>
      <c r="L158" s="18">
        <f>IF($C158="","",N($F158)*N(IFERROR(INDEX('Vehículos y choferes'!$B$2:$B$16,MATCH($C158,'Vehículos y choferes'!$A$2:$A$16,0)),0))/100*N(IFERROR(INDEX('Vehículos y choferes'!$C$2:$C$16,MATCH($C158,'Vehículos y choferes'!$A$2:$A$16,0)),0)))</f>
        <v/>
      </c>
      <c r="M158" s="18">
        <f>IF($C158="","",N($F158)*N(IFERROR(INDEX('Vehículos y choferes'!$E$2:$E$16,MATCH($C158,'Vehículos y choferes'!$A$2:$A$16,0)),0)))</f>
        <v/>
      </c>
      <c r="N158" s="18">
        <f>IF($C158="","",N(IFERROR(INDEX('Vehículos y choferes'!$G$2:$G$16,MATCH($C158,'Vehículos y choferes'!$A$2:$A$16,0)),0)))</f>
        <v/>
      </c>
      <c r="O158" s="18">
        <f>IF(AND($D158="",$E158=""),"",N($G158)*(IF($D158="",0,IFERROR(INDEX('Vehículos y choferes'!$J$2:$J$31,MATCH($D158,'Vehículos y choferes'!$I$2:$I$31,0)),0))+IF($E158="",0,IFERROR(INDEX('Vehículos y choferes'!$J$2:$J$31,MATCH($E158,'Vehículos y choferes'!$I$2:$I$31,0)),0))))</f>
        <v/>
      </c>
      <c r="P158" s="18">
        <f>IF(AND($C158="",$D158=""),"",N($K158)+N($L158)+N($M158)+N($N158)+N($O158))</f>
        <v/>
      </c>
      <c r="Q158" s="18">
        <f>IF(OR($P158="",N($I158)=0),"",$P158/$I158)</f>
        <v/>
      </c>
      <c r="R158" s="18">
        <f>IF(OR($P158="",N($F158)=0),"",$P158/$F158)</f>
        <v/>
      </c>
      <c r="S158" s="21">
        <f>IF(OR($P158="",N($J158)=0),"",$P158/$J158)</f>
        <v/>
      </c>
      <c r="T158" s="22">
        <f>IF($S158="","",IF($S158&lt;=Configuración!$C$3,"En objetivo",IF($S158&lt;=Configuración!$C$4,"Alerta","Crítico")))</f>
        <v/>
      </c>
      <c r="U158" s="18">
        <f>IF(OR($Q158="",N(Configuración!$C$3)=0),"",$Q158/Configuración!$C$3)</f>
        <v/>
      </c>
      <c r="V158" s="22">
        <f>IF(OR($H158="",$I158=""),"",MAX(0,$H158-$I158))</f>
        <v/>
      </c>
      <c r="W158" s="16" t="n"/>
    </row>
    <row r="159">
      <c r="A159" s="19" t="n"/>
      <c r="B159" s="16" t="n"/>
      <c r="C159" s="16" t="n"/>
      <c r="D159" s="16" t="n"/>
      <c r="E159" s="16" t="n"/>
      <c r="F159" s="20" t="n"/>
      <c r="G159" s="20" t="n"/>
      <c r="H159" s="16" t="n"/>
      <c r="I159" s="16" t="n"/>
      <c r="J159" s="17" t="n"/>
      <c r="K159" s="17" t="n"/>
      <c r="L159" s="18">
        <f>IF($C159="","",N($F159)*N(IFERROR(INDEX('Vehículos y choferes'!$B$2:$B$16,MATCH($C159,'Vehículos y choferes'!$A$2:$A$16,0)),0))/100*N(IFERROR(INDEX('Vehículos y choferes'!$C$2:$C$16,MATCH($C159,'Vehículos y choferes'!$A$2:$A$16,0)),0)))</f>
        <v/>
      </c>
      <c r="M159" s="18">
        <f>IF($C159="","",N($F159)*N(IFERROR(INDEX('Vehículos y choferes'!$E$2:$E$16,MATCH($C159,'Vehículos y choferes'!$A$2:$A$16,0)),0)))</f>
        <v/>
      </c>
      <c r="N159" s="18">
        <f>IF($C159="","",N(IFERROR(INDEX('Vehículos y choferes'!$G$2:$G$16,MATCH($C159,'Vehículos y choferes'!$A$2:$A$16,0)),0)))</f>
        <v/>
      </c>
      <c r="O159" s="18">
        <f>IF(AND($D159="",$E159=""),"",N($G159)*(IF($D159="",0,IFERROR(INDEX('Vehículos y choferes'!$J$2:$J$31,MATCH($D159,'Vehículos y choferes'!$I$2:$I$31,0)),0))+IF($E159="",0,IFERROR(INDEX('Vehículos y choferes'!$J$2:$J$31,MATCH($E159,'Vehículos y choferes'!$I$2:$I$31,0)),0))))</f>
        <v/>
      </c>
      <c r="P159" s="18">
        <f>IF(AND($C159="",$D159=""),"",N($K159)+N($L159)+N($M159)+N($N159)+N($O159))</f>
        <v/>
      </c>
      <c r="Q159" s="18">
        <f>IF(OR($P159="",N($I159)=0),"",$P159/$I159)</f>
        <v/>
      </c>
      <c r="R159" s="18">
        <f>IF(OR($P159="",N($F159)=0),"",$P159/$F159)</f>
        <v/>
      </c>
      <c r="S159" s="21">
        <f>IF(OR($P159="",N($J159)=0),"",$P159/$J159)</f>
        <v/>
      </c>
      <c r="T159" s="22">
        <f>IF($S159="","",IF($S159&lt;=Configuración!$C$3,"En objetivo",IF($S159&lt;=Configuración!$C$4,"Alerta","Crítico")))</f>
        <v/>
      </c>
      <c r="U159" s="18">
        <f>IF(OR($Q159="",N(Configuración!$C$3)=0),"",$Q159/Configuración!$C$3)</f>
        <v/>
      </c>
      <c r="V159" s="22">
        <f>IF(OR($H159="",$I159=""),"",MAX(0,$H159-$I159))</f>
        <v/>
      </c>
      <c r="W159" s="16" t="n"/>
    </row>
    <row r="160">
      <c r="A160" s="19" t="n"/>
      <c r="B160" s="16" t="n"/>
      <c r="C160" s="16" t="n"/>
      <c r="D160" s="16" t="n"/>
      <c r="E160" s="16" t="n"/>
      <c r="F160" s="20" t="n"/>
      <c r="G160" s="20" t="n"/>
      <c r="H160" s="16" t="n"/>
      <c r="I160" s="16" t="n"/>
      <c r="J160" s="17" t="n"/>
      <c r="K160" s="17" t="n"/>
      <c r="L160" s="18">
        <f>IF($C160="","",N($F160)*N(IFERROR(INDEX('Vehículos y choferes'!$B$2:$B$16,MATCH($C160,'Vehículos y choferes'!$A$2:$A$16,0)),0))/100*N(IFERROR(INDEX('Vehículos y choferes'!$C$2:$C$16,MATCH($C160,'Vehículos y choferes'!$A$2:$A$16,0)),0)))</f>
        <v/>
      </c>
      <c r="M160" s="18">
        <f>IF($C160="","",N($F160)*N(IFERROR(INDEX('Vehículos y choferes'!$E$2:$E$16,MATCH($C160,'Vehículos y choferes'!$A$2:$A$16,0)),0)))</f>
        <v/>
      </c>
      <c r="N160" s="18">
        <f>IF($C160="","",N(IFERROR(INDEX('Vehículos y choferes'!$G$2:$G$16,MATCH($C160,'Vehículos y choferes'!$A$2:$A$16,0)),0)))</f>
        <v/>
      </c>
      <c r="O160" s="18">
        <f>IF(AND($D160="",$E160=""),"",N($G160)*(IF($D160="",0,IFERROR(INDEX('Vehículos y choferes'!$J$2:$J$31,MATCH($D160,'Vehículos y choferes'!$I$2:$I$31,0)),0))+IF($E160="",0,IFERROR(INDEX('Vehículos y choferes'!$J$2:$J$31,MATCH($E160,'Vehículos y choferes'!$I$2:$I$31,0)),0))))</f>
        <v/>
      </c>
      <c r="P160" s="18">
        <f>IF(AND($C160="",$D160=""),"",N($K160)+N($L160)+N($M160)+N($N160)+N($O160))</f>
        <v/>
      </c>
      <c r="Q160" s="18">
        <f>IF(OR($P160="",N($I160)=0),"",$P160/$I160)</f>
        <v/>
      </c>
      <c r="R160" s="18">
        <f>IF(OR($P160="",N($F160)=0),"",$P160/$F160)</f>
        <v/>
      </c>
      <c r="S160" s="21">
        <f>IF(OR($P160="",N($J160)=0),"",$P160/$J160)</f>
        <v/>
      </c>
      <c r="T160" s="22">
        <f>IF($S160="","",IF($S160&lt;=Configuración!$C$3,"En objetivo",IF($S160&lt;=Configuración!$C$4,"Alerta","Crítico")))</f>
        <v/>
      </c>
      <c r="U160" s="18">
        <f>IF(OR($Q160="",N(Configuración!$C$3)=0),"",$Q160/Configuración!$C$3)</f>
        <v/>
      </c>
      <c r="V160" s="22">
        <f>IF(OR($H160="",$I160=""),"",MAX(0,$H160-$I160))</f>
        <v/>
      </c>
      <c r="W160" s="16" t="n"/>
    </row>
    <row r="161">
      <c r="A161" s="19" t="n"/>
      <c r="B161" s="16" t="n"/>
      <c r="C161" s="16" t="n"/>
      <c r="D161" s="16" t="n"/>
      <c r="E161" s="16" t="n"/>
      <c r="F161" s="20" t="n"/>
      <c r="G161" s="20" t="n"/>
      <c r="H161" s="16" t="n"/>
      <c r="I161" s="16" t="n"/>
      <c r="J161" s="17" t="n"/>
      <c r="K161" s="17" t="n"/>
      <c r="L161" s="18">
        <f>IF($C161="","",N($F161)*N(IFERROR(INDEX('Vehículos y choferes'!$B$2:$B$16,MATCH($C161,'Vehículos y choferes'!$A$2:$A$16,0)),0))/100*N(IFERROR(INDEX('Vehículos y choferes'!$C$2:$C$16,MATCH($C161,'Vehículos y choferes'!$A$2:$A$16,0)),0)))</f>
        <v/>
      </c>
      <c r="M161" s="18">
        <f>IF($C161="","",N($F161)*N(IFERROR(INDEX('Vehículos y choferes'!$E$2:$E$16,MATCH($C161,'Vehículos y choferes'!$A$2:$A$16,0)),0)))</f>
        <v/>
      </c>
      <c r="N161" s="18">
        <f>IF($C161="","",N(IFERROR(INDEX('Vehículos y choferes'!$G$2:$G$16,MATCH($C161,'Vehículos y choferes'!$A$2:$A$16,0)),0)))</f>
        <v/>
      </c>
      <c r="O161" s="18">
        <f>IF(AND($D161="",$E161=""),"",N($G161)*(IF($D161="",0,IFERROR(INDEX('Vehículos y choferes'!$J$2:$J$31,MATCH($D161,'Vehículos y choferes'!$I$2:$I$31,0)),0))+IF($E161="",0,IFERROR(INDEX('Vehículos y choferes'!$J$2:$J$31,MATCH($E161,'Vehículos y choferes'!$I$2:$I$31,0)),0))))</f>
        <v/>
      </c>
      <c r="P161" s="18">
        <f>IF(AND($C161="",$D161=""),"",N($K161)+N($L161)+N($M161)+N($N161)+N($O161))</f>
        <v/>
      </c>
      <c r="Q161" s="18">
        <f>IF(OR($P161="",N($I161)=0),"",$P161/$I161)</f>
        <v/>
      </c>
      <c r="R161" s="18">
        <f>IF(OR($P161="",N($F161)=0),"",$P161/$F161)</f>
        <v/>
      </c>
      <c r="S161" s="21">
        <f>IF(OR($P161="",N($J161)=0),"",$P161/$J161)</f>
        <v/>
      </c>
      <c r="T161" s="22">
        <f>IF($S161="","",IF($S161&lt;=Configuración!$C$3,"En objetivo",IF($S161&lt;=Configuración!$C$4,"Alerta","Crítico")))</f>
        <v/>
      </c>
      <c r="U161" s="18">
        <f>IF(OR($Q161="",N(Configuración!$C$3)=0),"",$Q161/Configuración!$C$3)</f>
        <v/>
      </c>
      <c r="V161" s="22">
        <f>IF(OR($H161="",$I161=""),"",MAX(0,$H161-$I161))</f>
        <v/>
      </c>
      <c r="W161" s="16" t="n"/>
    </row>
    <row r="162">
      <c r="A162" s="19" t="n"/>
      <c r="B162" s="16" t="n"/>
      <c r="C162" s="16" t="n"/>
      <c r="D162" s="16" t="n"/>
      <c r="E162" s="16" t="n"/>
      <c r="F162" s="20" t="n"/>
      <c r="G162" s="20" t="n"/>
      <c r="H162" s="16" t="n"/>
      <c r="I162" s="16" t="n"/>
      <c r="J162" s="17" t="n"/>
      <c r="K162" s="17" t="n"/>
      <c r="L162" s="18">
        <f>IF($C162="","",N($F162)*N(IFERROR(INDEX('Vehículos y choferes'!$B$2:$B$16,MATCH($C162,'Vehículos y choferes'!$A$2:$A$16,0)),0))/100*N(IFERROR(INDEX('Vehículos y choferes'!$C$2:$C$16,MATCH($C162,'Vehículos y choferes'!$A$2:$A$16,0)),0)))</f>
        <v/>
      </c>
      <c r="M162" s="18">
        <f>IF($C162="","",N($F162)*N(IFERROR(INDEX('Vehículos y choferes'!$E$2:$E$16,MATCH($C162,'Vehículos y choferes'!$A$2:$A$16,0)),0)))</f>
        <v/>
      </c>
      <c r="N162" s="18">
        <f>IF($C162="","",N(IFERROR(INDEX('Vehículos y choferes'!$G$2:$G$16,MATCH($C162,'Vehículos y choferes'!$A$2:$A$16,0)),0)))</f>
        <v/>
      </c>
      <c r="O162" s="18">
        <f>IF(AND($D162="",$E162=""),"",N($G162)*(IF($D162="",0,IFERROR(INDEX('Vehículos y choferes'!$J$2:$J$31,MATCH($D162,'Vehículos y choferes'!$I$2:$I$31,0)),0))+IF($E162="",0,IFERROR(INDEX('Vehículos y choferes'!$J$2:$J$31,MATCH($E162,'Vehículos y choferes'!$I$2:$I$31,0)),0))))</f>
        <v/>
      </c>
      <c r="P162" s="18">
        <f>IF(AND($C162="",$D162=""),"",N($K162)+N($L162)+N($M162)+N($N162)+N($O162))</f>
        <v/>
      </c>
      <c r="Q162" s="18">
        <f>IF(OR($P162="",N($I162)=0),"",$P162/$I162)</f>
        <v/>
      </c>
      <c r="R162" s="18">
        <f>IF(OR($P162="",N($F162)=0),"",$P162/$F162)</f>
        <v/>
      </c>
      <c r="S162" s="21">
        <f>IF(OR($P162="",N($J162)=0),"",$P162/$J162)</f>
        <v/>
      </c>
      <c r="T162" s="22">
        <f>IF($S162="","",IF($S162&lt;=Configuración!$C$3,"En objetivo",IF($S162&lt;=Configuración!$C$4,"Alerta","Crítico")))</f>
        <v/>
      </c>
      <c r="U162" s="18">
        <f>IF(OR($Q162="",N(Configuración!$C$3)=0),"",$Q162/Configuración!$C$3)</f>
        <v/>
      </c>
      <c r="V162" s="22">
        <f>IF(OR($H162="",$I162=""),"",MAX(0,$H162-$I162))</f>
        <v/>
      </c>
      <c r="W162" s="16" t="n"/>
    </row>
    <row r="163">
      <c r="A163" s="19" t="n"/>
      <c r="B163" s="16" t="n"/>
      <c r="C163" s="16" t="n"/>
      <c r="D163" s="16" t="n"/>
      <c r="E163" s="16" t="n"/>
      <c r="F163" s="20" t="n"/>
      <c r="G163" s="20" t="n"/>
      <c r="H163" s="16" t="n"/>
      <c r="I163" s="16" t="n"/>
      <c r="J163" s="17" t="n"/>
      <c r="K163" s="17" t="n"/>
      <c r="L163" s="18">
        <f>IF($C163="","",N($F163)*N(IFERROR(INDEX('Vehículos y choferes'!$B$2:$B$16,MATCH($C163,'Vehículos y choferes'!$A$2:$A$16,0)),0))/100*N(IFERROR(INDEX('Vehículos y choferes'!$C$2:$C$16,MATCH($C163,'Vehículos y choferes'!$A$2:$A$16,0)),0)))</f>
        <v/>
      </c>
      <c r="M163" s="18">
        <f>IF($C163="","",N($F163)*N(IFERROR(INDEX('Vehículos y choferes'!$E$2:$E$16,MATCH($C163,'Vehículos y choferes'!$A$2:$A$16,0)),0)))</f>
        <v/>
      </c>
      <c r="N163" s="18">
        <f>IF($C163="","",N(IFERROR(INDEX('Vehículos y choferes'!$G$2:$G$16,MATCH($C163,'Vehículos y choferes'!$A$2:$A$16,0)),0)))</f>
        <v/>
      </c>
      <c r="O163" s="18">
        <f>IF(AND($D163="",$E163=""),"",N($G163)*(IF($D163="",0,IFERROR(INDEX('Vehículos y choferes'!$J$2:$J$31,MATCH($D163,'Vehículos y choferes'!$I$2:$I$31,0)),0))+IF($E163="",0,IFERROR(INDEX('Vehículos y choferes'!$J$2:$J$31,MATCH($E163,'Vehículos y choferes'!$I$2:$I$31,0)),0))))</f>
        <v/>
      </c>
      <c r="P163" s="18">
        <f>IF(AND($C163="",$D163=""),"",N($K163)+N($L163)+N($M163)+N($N163)+N($O163))</f>
        <v/>
      </c>
      <c r="Q163" s="18">
        <f>IF(OR($P163="",N($I163)=0),"",$P163/$I163)</f>
        <v/>
      </c>
      <c r="R163" s="18">
        <f>IF(OR($P163="",N($F163)=0),"",$P163/$F163)</f>
        <v/>
      </c>
      <c r="S163" s="21">
        <f>IF(OR($P163="",N($J163)=0),"",$P163/$J163)</f>
        <v/>
      </c>
      <c r="T163" s="22">
        <f>IF($S163="","",IF($S163&lt;=Configuración!$C$3,"En objetivo",IF($S163&lt;=Configuración!$C$4,"Alerta","Crítico")))</f>
        <v/>
      </c>
      <c r="U163" s="18">
        <f>IF(OR($Q163="",N(Configuración!$C$3)=0),"",$Q163/Configuración!$C$3)</f>
        <v/>
      </c>
      <c r="V163" s="22">
        <f>IF(OR($H163="",$I163=""),"",MAX(0,$H163-$I163))</f>
        <v/>
      </c>
      <c r="W163" s="16" t="n"/>
    </row>
    <row r="164">
      <c r="A164" s="19" t="n"/>
      <c r="B164" s="16" t="n"/>
      <c r="C164" s="16" t="n"/>
      <c r="D164" s="16" t="n"/>
      <c r="E164" s="16" t="n"/>
      <c r="F164" s="20" t="n"/>
      <c r="G164" s="20" t="n"/>
      <c r="H164" s="16" t="n"/>
      <c r="I164" s="16" t="n"/>
      <c r="J164" s="17" t="n"/>
      <c r="K164" s="17" t="n"/>
      <c r="L164" s="18">
        <f>IF($C164="","",N($F164)*N(IFERROR(INDEX('Vehículos y choferes'!$B$2:$B$16,MATCH($C164,'Vehículos y choferes'!$A$2:$A$16,0)),0))/100*N(IFERROR(INDEX('Vehículos y choferes'!$C$2:$C$16,MATCH($C164,'Vehículos y choferes'!$A$2:$A$16,0)),0)))</f>
        <v/>
      </c>
      <c r="M164" s="18">
        <f>IF($C164="","",N($F164)*N(IFERROR(INDEX('Vehículos y choferes'!$E$2:$E$16,MATCH($C164,'Vehículos y choferes'!$A$2:$A$16,0)),0)))</f>
        <v/>
      </c>
      <c r="N164" s="18">
        <f>IF($C164="","",N(IFERROR(INDEX('Vehículos y choferes'!$G$2:$G$16,MATCH($C164,'Vehículos y choferes'!$A$2:$A$16,0)),0)))</f>
        <v/>
      </c>
      <c r="O164" s="18">
        <f>IF(AND($D164="",$E164=""),"",N($G164)*(IF($D164="",0,IFERROR(INDEX('Vehículos y choferes'!$J$2:$J$31,MATCH($D164,'Vehículos y choferes'!$I$2:$I$31,0)),0))+IF($E164="",0,IFERROR(INDEX('Vehículos y choferes'!$J$2:$J$31,MATCH($E164,'Vehículos y choferes'!$I$2:$I$31,0)),0))))</f>
        <v/>
      </c>
      <c r="P164" s="18">
        <f>IF(AND($C164="",$D164=""),"",N($K164)+N($L164)+N($M164)+N($N164)+N($O164))</f>
        <v/>
      </c>
      <c r="Q164" s="18">
        <f>IF(OR($P164="",N($I164)=0),"",$P164/$I164)</f>
        <v/>
      </c>
      <c r="R164" s="18">
        <f>IF(OR($P164="",N($F164)=0),"",$P164/$F164)</f>
        <v/>
      </c>
      <c r="S164" s="21">
        <f>IF(OR($P164="",N($J164)=0),"",$P164/$J164)</f>
        <v/>
      </c>
      <c r="T164" s="22">
        <f>IF($S164="","",IF($S164&lt;=Configuración!$C$3,"En objetivo",IF($S164&lt;=Configuración!$C$4,"Alerta","Crítico")))</f>
        <v/>
      </c>
      <c r="U164" s="18">
        <f>IF(OR($Q164="",N(Configuración!$C$3)=0),"",$Q164/Configuración!$C$3)</f>
        <v/>
      </c>
      <c r="V164" s="22">
        <f>IF(OR($H164="",$I164=""),"",MAX(0,$H164-$I164))</f>
        <v/>
      </c>
      <c r="W164" s="16" t="n"/>
    </row>
    <row r="165">
      <c r="A165" s="19" t="n"/>
      <c r="B165" s="16" t="n"/>
      <c r="C165" s="16" t="n"/>
      <c r="D165" s="16" t="n"/>
      <c r="E165" s="16" t="n"/>
      <c r="F165" s="20" t="n"/>
      <c r="G165" s="20" t="n"/>
      <c r="H165" s="16" t="n"/>
      <c r="I165" s="16" t="n"/>
      <c r="J165" s="17" t="n"/>
      <c r="K165" s="17" t="n"/>
      <c r="L165" s="18">
        <f>IF($C165="","",N($F165)*N(IFERROR(INDEX('Vehículos y choferes'!$B$2:$B$16,MATCH($C165,'Vehículos y choferes'!$A$2:$A$16,0)),0))/100*N(IFERROR(INDEX('Vehículos y choferes'!$C$2:$C$16,MATCH($C165,'Vehículos y choferes'!$A$2:$A$16,0)),0)))</f>
        <v/>
      </c>
      <c r="M165" s="18">
        <f>IF($C165="","",N($F165)*N(IFERROR(INDEX('Vehículos y choferes'!$E$2:$E$16,MATCH($C165,'Vehículos y choferes'!$A$2:$A$16,0)),0)))</f>
        <v/>
      </c>
      <c r="N165" s="18">
        <f>IF($C165="","",N(IFERROR(INDEX('Vehículos y choferes'!$G$2:$G$16,MATCH($C165,'Vehículos y choferes'!$A$2:$A$16,0)),0)))</f>
        <v/>
      </c>
      <c r="O165" s="18">
        <f>IF(AND($D165="",$E165=""),"",N($G165)*(IF($D165="",0,IFERROR(INDEX('Vehículos y choferes'!$J$2:$J$31,MATCH($D165,'Vehículos y choferes'!$I$2:$I$31,0)),0))+IF($E165="",0,IFERROR(INDEX('Vehículos y choferes'!$J$2:$J$31,MATCH($E165,'Vehículos y choferes'!$I$2:$I$31,0)),0))))</f>
        <v/>
      </c>
      <c r="P165" s="18">
        <f>IF(AND($C165="",$D165=""),"",N($K165)+N($L165)+N($M165)+N($N165)+N($O165))</f>
        <v/>
      </c>
      <c r="Q165" s="18">
        <f>IF(OR($P165="",N($I165)=0),"",$P165/$I165)</f>
        <v/>
      </c>
      <c r="R165" s="18">
        <f>IF(OR($P165="",N($F165)=0),"",$P165/$F165)</f>
        <v/>
      </c>
      <c r="S165" s="21">
        <f>IF(OR($P165="",N($J165)=0),"",$P165/$J165)</f>
        <v/>
      </c>
      <c r="T165" s="22">
        <f>IF($S165="","",IF($S165&lt;=Configuración!$C$3,"En objetivo",IF($S165&lt;=Configuración!$C$4,"Alerta","Crítico")))</f>
        <v/>
      </c>
      <c r="U165" s="18">
        <f>IF(OR($Q165="",N(Configuración!$C$3)=0),"",$Q165/Configuración!$C$3)</f>
        <v/>
      </c>
      <c r="V165" s="22">
        <f>IF(OR($H165="",$I165=""),"",MAX(0,$H165-$I165))</f>
        <v/>
      </c>
      <c r="W165" s="16" t="n"/>
    </row>
    <row r="166">
      <c r="A166" s="19" t="n"/>
      <c r="B166" s="16" t="n"/>
      <c r="C166" s="16" t="n"/>
      <c r="D166" s="16" t="n"/>
      <c r="E166" s="16" t="n"/>
      <c r="F166" s="20" t="n"/>
      <c r="G166" s="20" t="n"/>
      <c r="H166" s="16" t="n"/>
      <c r="I166" s="16" t="n"/>
      <c r="J166" s="17" t="n"/>
      <c r="K166" s="17" t="n"/>
      <c r="L166" s="18">
        <f>IF($C166="","",N($F166)*N(IFERROR(INDEX('Vehículos y choferes'!$B$2:$B$16,MATCH($C166,'Vehículos y choferes'!$A$2:$A$16,0)),0))/100*N(IFERROR(INDEX('Vehículos y choferes'!$C$2:$C$16,MATCH($C166,'Vehículos y choferes'!$A$2:$A$16,0)),0)))</f>
        <v/>
      </c>
      <c r="M166" s="18">
        <f>IF($C166="","",N($F166)*N(IFERROR(INDEX('Vehículos y choferes'!$E$2:$E$16,MATCH($C166,'Vehículos y choferes'!$A$2:$A$16,0)),0)))</f>
        <v/>
      </c>
      <c r="N166" s="18">
        <f>IF($C166="","",N(IFERROR(INDEX('Vehículos y choferes'!$G$2:$G$16,MATCH($C166,'Vehículos y choferes'!$A$2:$A$16,0)),0)))</f>
        <v/>
      </c>
      <c r="O166" s="18">
        <f>IF(AND($D166="",$E166=""),"",N($G166)*(IF($D166="",0,IFERROR(INDEX('Vehículos y choferes'!$J$2:$J$31,MATCH($D166,'Vehículos y choferes'!$I$2:$I$31,0)),0))+IF($E166="",0,IFERROR(INDEX('Vehículos y choferes'!$J$2:$J$31,MATCH($E166,'Vehículos y choferes'!$I$2:$I$31,0)),0))))</f>
        <v/>
      </c>
      <c r="P166" s="18">
        <f>IF(AND($C166="",$D166=""),"",N($K166)+N($L166)+N($M166)+N($N166)+N($O166))</f>
        <v/>
      </c>
      <c r="Q166" s="18">
        <f>IF(OR($P166="",N($I166)=0),"",$P166/$I166)</f>
        <v/>
      </c>
      <c r="R166" s="18">
        <f>IF(OR($P166="",N($F166)=0),"",$P166/$F166)</f>
        <v/>
      </c>
      <c r="S166" s="21">
        <f>IF(OR($P166="",N($J166)=0),"",$P166/$J166)</f>
        <v/>
      </c>
      <c r="T166" s="22">
        <f>IF($S166="","",IF($S166&lt;=Configuración!$C$3,"En objetivo",IF($S166&lt;=Configuración!$C$4,"Alerta","Crítico")))</f>
        <v/>
      </c>
      <c r="U166" s="18">
        <f>IF(OR($Q166="",N(Configuración!$C$3)=0),"",$Q166/Configuración!$C$3)</f>
        <v/>
      </c>
      <c r="V166" s="22">
        <f>IF(OR($H166="",$I166=""),"",MAX(0,$H166-$I166))</f>
        <v/>
      </c>
      <c r="W166" s="16" t="n"/>
    </row>
    <row r="167">
      <c r="A167" s="19" t="n"/>
      <c r="B167" s="16" t="n"/>
      <c r="C167" s="16" t="n"/>
      <c r="D167" s="16" t="n"/>
      <c r="E167" s="16" t="n"/>
      <c r="F167" s="20" t="n"/>
      <c r="G167" s="20" t="n"/>
      <c r="H167" s="16" t="n"/>
      <c r="I167" s="16" t="n"/>
      <c r="J167" s="17" t="n"/>
      <c r="K167" s="17" t="n"/>
      <c r="L167" s="18">
        <f>IF($C167="","",N($F167)*N(IFERROR(INDEX('Vehículos y choferes'!$B$2:$B$16,MATCH($C167,'Vehículos y choferes'!$A$2:$A$16,0)),0))/100*N(IFERROR(INDEX('Vehículos y choferes'!$C$2:$C$16,MATCH($C167,'Vehículos y choferes'!$A$2:$A$16,0)),0)))</f>
        <v/>
      </c>
      <c r="M167" s="18">
        <f>IF($C167="","",N($F167)*N(IFERROR(INDEX('Vehículos y choferes'!$E$2:$E$16,MATCH($C167,'Vehículos y choferes'!$A$2:$A$16,0)),0)))</f>
        <v/>
      </c>
      <c r="N167" s="18">
        <f>IF($C167="","",N(IFERROR(INDEX('Vehículos y choferes'!$G$2:$G$16,MATCH($C167,'Vehículos y choferes'!$A$2:$A$16,0)),0)))</f>
        <v/>
      </c>
      <c r="O167" s="18">
        <f>IF(AND($D167="",$E167=""),"",N($G167)*(IF($D167="",0,IFERROR(INDEX('Vehículos y choferes'!$J$2:$J$31,MATCH($D167,'Vehículos y choferes'!$I$2:$I$31,0)),0))+IF($E167="",0,IFERROR(INDEX('Vehículos y choferes'!$J$2:$J$31,MATCH($E167,'Vehículos y choferes'!$I$2:$I$31,0)),0))))</f>
        <v/>
      </c>
      <c r="P167" s="18">
        <f>IF(AND($C167="",$D167=""),"",N($K167)+N($L167)+N($M167)+N($N167)+N($O167))</f>
        <v/>
      </c>
      <c r="Q167" s="18">
        <f>IF(OR($P167="",N($I167)=0),"",$P167/$I167)</f>
        <v/>
      </c>
      <c r="R167" s="18">
        <f>IF(OR($P167="",N($F167)=0),"",$P167/$F167)</f>
        <v/>
      </c>
      <c r="S167" s="21">
        <f>IF(OR($P167="",N($J167)=0),"",$P167/$J167)</f>
        <v/>
      </c>
      <c r="T167" s="22">
        <f>IF($S167="","",IF($S167&lt;=Configuración!$C$3,"En objetivo",IF($S167&lt;=Configuración!$C$4,"Alerta","Crítico")))</f>
        <v/>
      </c>
      <c r="U167" s="18">
        <f>IF(OR($Q167="",N(Configuración!$C$3)=0),"",$Q167/Configuración!$C$3)</f>
        <v/>
      </c>
      <c r="V167" s="22">
        <f>IF(OR($H167="",$I167=""),"",MAX(0,$H167-$I167))</f>
        <v/>
      </c>
      <c r="W167" s="16" t="n"/>
    </row>
    <row r="168">
      <c r="A168" s="19" t="n"/>
      <c r="B168" s="16" t="n"/>
      <c r="C168" s="16" t="n"/>
      <c r="D168" s="16" t="n"/>
      <c r="E168" s="16" t="n"/>
      <c r="F168" s="20" t="n"/>
      <c r="G168" s="20" t="n"/>
      <c r="H168" s="16" t="n"/>
      <c r="I168" s="16" t="n"/>
      <c r="J168" s="17" t="n"/>
      <c r="K168" s="17" t="n"/>
      <c r="L168" s="18">
        <f>IF($C168="","",N($F168)*N(IFERROR(INDEX('Vehículos y choferes'!$B$2:$B$16,MATCH($C168,'Vehículos y choferes'!$A$2:$A$16,0)),0))/100*N(IFERROR(INDEX('Vehículos y choferes'!$C$2:$C$16,MATCH($C168,'Vehículos y choferes'!$A$2:$A$16,0)),0)))</f>
        <v/>
      </c>
      <c r="M168" s="18">
        <f>IF($C168="","",N($F168)*N(IFERROR(INDEX('Vehículos y choferes'!$E$2:$E$16,MATCH($C168,'Vehículos y choferes'!$A$2:$A$16,0)),0)))</f>
        <v/>
      </c>
      <c r="N168" s="18">
        <f>IF($C168="","",N(IFERROR(INDEX('Vehículos y choferes'!$G$2:$G$16,MATCH($C168,'Vehículos y choferes'!$A$2:$A$16,0)),0)))</f>
        <v/>
      </c>
      <c r="O168" s="18">
        <f>IF(AND($D168="",$E168=""),"",N($G168)*(IF($D168="",0,IFERROR(INDEX('Vehículos y choferes'!$J$2:$J$31,MATCH($D168,'Vehículos y choferes'!$I$2:$I$31,0)),0))+IF($E168="",0,IFERROR(INDEX('Vehículos y choferes'!$J$2:$J$31,MATCH($E168,'Vehículos y choferes'!$I$2:$I$31,0)),0))))</f>
        <v/>
      </c>
      <c r="P168" s="18">
        <f>IF(AND($C168="",$D168=""),"",N($K168)+N($L168)+N($M168)+N($N168)+N($O168))</f>
        <v/>
      </c>
      <c r="Q168" s="18">
        <f>IF(OR($P168="",N($I168)=0),"",$P168/$I168)</f>
        <v/>
      </c>
      <c r="R168" s="18">
        <f>IF(OR($P168="",N($F168)=0),"",$P168/$F168)</f>
        <v/>
      </c>
      <c r="S168" s="21">
        <f>IF(OR($P168="",N($J168)=0),"",$P168/$J168)</f>
        <v/>
      </c>
      <c r="T168" s="22">
        <f>IF($S168="","",IF($S168&lt;=Configuración!$C$3,"En objetivo",IF($S168&lt;=Configuración!$C$4,"Alerta","Crítico")))</f>
        <v/>
      </c>
      <c r="U168" s="18">
        <f>IF(OR($Q168="",N(Configuración!$C$3)=0),"",$Q168/Configuración!$C$3)</f>
        <v/>
      </c>
      <c r="V168" s="22">
        <f>IF(OR($H168="",$I168=""),"",MAX(0,$H168-$I168))</f>
        <v/>
      </c>
      <c r="W168" s="16" t="n"/>
    </row>
    <row r="169">
      <c r="A169" s="19" t="n"/>
      <c r="B169" s="16" t="n"/>
      <c r="C169" s="16" t="n"/>
      <c r="D169" s="16" t="n"/>
      <c r="E169" s="16" t="n"/>
      <c r="F169" s="20" t="n"/>
      <c r="G169" s="20" t="n"/>
      <c r="H169" s="16" t="n"/>
      <c r="I169" s="16" t="n"/>
      <c r="J169" s="17" t="n"/>
      <c r="K169" s="17" t="n"/>
      <c r="L169" s="18">
        <f>IF($C169="","",N($F169)*N(IFERROR(INDEX('Vehículos y choferes'!$B$2:$B$16,MATCH($C169,'Vehículos y choferes'!$A$2:$A$16,0)),0))/100*N(IFERROR(INDEX('Vehículos y choferes'!$C$2:$C$16,MATCH($C169,'Vehículos y choferes'!$A$2:$A$16,0)),0)))</f>
        <v/>
      </c>
      <c r="M169" s="18">
        <f>IF($C169="","",N($F169)*N(IFERROR(INDEX('Vehículos y choferes'!$E$2:$E$16,MATCH($C169,'Vehículos y choferes'!$A$2:$A$16,0)),0)))</f>
        <v/>
      </c>
      <c r="N169" s="18">
        <f>IF($C169="","",N(IFERROR(INDEX('Vehículos y choferes'!$G$2:$G$16,MATCH($C169,'Vehículos y choferes'!$A$2:$A$16,0)),0)))</f>
        <v/>
      </c>
      <c r="O169" s="18">
        <f>IF(AND($D169="",$E169=""),"",N($G169)*(IF($D169="",0,IFERROR(INDEX('Vehículos y choferes'!$J$2:$J$31,MATCH($D169,'Vehículos y choferes'!$I$2:$I$31,0)),0))+IF($E169="",0,IFERROR(INDEX('Vehículos y choferes'!$J$2:$J$31,MATCH($E169,'Vehículos y choferes'!$I$2:$I$31,0)),0))))</f>
        <v/>
      </c>
      <c r="P169" s="18">
        <f>IF(AND($C169="",$D169=""),"",N($K169)+N($L169)+N($M169)+N($N169)+N($O169))</f>
        <v/>
      </c>
      <c r="Q169" s="18">
        <f>IF(OR($P169="",N($I169)=0),"",$P169/$I169)</f>
        <v/>
      </c>
      <c r="R169" s="18">
        <f>IF(OR($P169="",N($F169)=0),"",$P169/$F169)</f>
        <v/>
      </c>
      <c r="S169" s="21">
        <f>IF(OR($P169="",N($J169)=0),"",$P169/$J169)</f>
        <v/>
      </c>
      <c r="T169" s="22">
        <f>IF($S169="","",IF($S169&lt;=Configuración!$C$3,"En objetivo",IF($S169&lt;=Configuración!$C$4,"Alerta","Crítico")))</f>
        <v/>
      </c>
      <c r="U169" s="18">
        <f>IF(OR($Q169="",N(Configuración!$C$3)=0),"",$Q169/Configuración!$C$3)</f>
        <v/>
      </c>
      <c r="V169" s="22">
        <f>IF(OR($H169="",$I169=""),"",MAX(0,$H169-$I169))</f>
        <v/>
      </c>
      <c r="W169" s="16" t="n"/>
    </row>
    <row r="170">
      <c r="A170" s="19" t="n"/>
      <c r="B170" s="16" t="n"/>
      <c r="C170" s="16" t="n"/>
      <c r="D170" s="16" t="n"/>
      <c r="E170" s="16" t="n"/>
      <c r="F170" s="20" t="n"/>
      <c r="G170" s="20" t="n"/>
      <c r="H170" s="16" t="n"/>
      <c r="I170" s="16" t="n"/>
      <c r="J170" s="17" t="n"/>
      <c r="K170" s="17" t="n"/>
      <c r="L170" s="18">
        <f>IF($C170="","",N($F170)*N(IFERROR(INDEX('Vehículos y choferes'!$B$2:$B$16,MATCH($C170,'Vehículos y choferes'!$A$2:$A$16,0)),0))/100*N(IFERROR(INDEX('Vehículos y choferes'!$C$2:$C$16,MATCH($C170,'Vehículos y choferes'!$A$2:$A$16,0)),0)))</f>
        <v/>
      </c>
      <c r="M170" s="18">
        <f>IF($C170="","",N($F170)*N(IFERROR(INDEX('Vehículos y choferes'!$E$2:$E$16,MATCH($C170,'Vehículos y choferes'!$A$2:$A$16,0)),0)))</f>
        <v/>
      </c>
      <c r="N170" s="18">
        <f>IF($C170="","",N(IFERROR(INDEX('Vehículos y choferes'!$G$2:$G$16,MATCH($C170,'Vehículos y choferes'!$A$2:$A$16,0)),0)))</f>
        <v/>
      </c>
      <c r="O170" s="18">
        <f>IF(AND($D170="",$E170=""),"",N($G170)*(IF($D170="",0,IFERROR(INDEX('Vehículos y choferes'!$J$2:$J$31,MATCH($D170,'Vehículos y choferes'!$I$2:$I$31,0)),0))+IF($E170="",0,IFERROR(INDEX('Vehículos y choferes'!$J$2:$J$31,MATCH($E170,'Vehículos y choferes'!$I$2:$I$31,0)),0))))</f>
        <v/>
      </c>
      <c r="P170" s="18">
        <f>IF(AND($C170="",$D170=""),"",N($K170)+N($L170)+N($M170)+N($N170)+N($O170))</f>
        <v/>
      </c>
      <c r="Q170" s="18">
        <f>IF(OR($P170="",N($I170)=0),"",$P170/$I170)</f>
        <v/>
      </c>
      <c r="R170" s="18">
        <f>IF(OR($P170="",N($F170)=0),"",$P170/$F170)</f>
        <v/>
      </c>
      <c r="S170" s="21">
        <f>IF(OR($P170="",N($J170)=0),"",$P170/$J170)</f>
        <v/>
      </c>
      <c r="T170" s="22">
        <f>IF($S170="","",IF($S170&lt;=Configuración!$C$3,"En objetivo",IF($S170&lt;=Configuración!$C$4,"Alerta","Crítico")))</f>
        <v/>
      </c>
      <c r="U170" s="18">
        <f>IF(OR($Q170="",N(Configuración!$C$3)=0),"",$Q170/Configuración!$C$3)</f>
        <v/>
      </c>
      <c r="V170" s="22">
        <f>IF(OR($H170="",$I170=""),"",MAX(0,$H170-$I170))</f>
        <v/>
      </c>
      <c r="W170" s="16" t="n"/>
    </row>
    <row r="171">
      <c r="A171" s="19" t="n"/>
      <c r="B171" s="16" t="n"/>
      <c r="C171" s="16" t="n"/>
      <c r="D171" s="16" t="n"/>
      <c r="E171" s="16" t="n"/>
      <c r="F171" s="20" t="n"/>
      <c r="G171" s="20" t="n"/>
      <c r="H171" s="16" t="n"/>
      <c r="I171" s="16" t="n"/>
      <c r="J171" s="17" t="n"/>
      <c r="K171" s="17" t="n"/>
      <c r="L171" s="18">
        <f>IF($C171="","",N($F171)*N(IFERROR(INDEX('Vehículos y choferes'!$B$2:$B$16,MATCH($C171,'Vehículos y choferes'!$A$2:$A$16,0)),0))/100*N(IFERROR(INDEX('Vehículos y choferes'!$C$2:$C$16,MATCH($C171,'Vehículos y choferes'!$A$2:$A$16,0)),0)))</f>
        <v/>
      </c>
      <c r="M171" s="18">
        <f>IF($C171="","",N($F171)*N(IFERROR(INDEX('Vehículos y choferes'!$E$2:$E$16,MATCH($C171,'Vehículos y choferes'!$A$2:$A$16,0)),0)))</f>
        <v/>
      </c>
      <c r="N171" s="18">
        <f>IF($C171="","",N(IFERROR(INDEX('Vehículos y choferes'!$G$2:$G$16,MATCH($C171,'Vehículos y choferes'!$A$2:$A$16,0)),0)))</f>
        <v/>
      </c>
      <c r="O171" s="18">
        <f>IF(AND($D171="",$E171=""),"",N($G171)*(IF($D171="",0,IFERROR(INDEX('Vehículos y choferes'!$J$2:$J$31,MATCH($D171,'Vehículos y choferes'!$I$2:$I$31,0)),0))+IF($E171="",0,IFERROR(INDEX('Vehículos y choferes'!$J$2:$J$31,MATCH($E171,'Vehículos y choferes'!$I$2:$I$31,0)),0))))</f>
        <v/>
      </c>
      <c r="P171" s="18">
        <f>IF(AND($C171="",$D171=""),"",N($K171)+N($L171)+N($M171)+N($N171)+N($O171))</f>
        <v/>
      </c>
      <c r="Q171" s="18">
        <f>IF(OR($P171="",N($I171)=0),"",$P171/$I171)</f>
        <v/>
      </c>
      <c r="R171" s="18">
        <f>IF(OR($P171="",N($F171)=0),"",$P171/$F171)</f>
        <v/>
      </c>
      <c r="S171" s="21">
        <f>IF(OR($P171="",N($J171)=0),"",$P171/$J171)</f>
        <v/>
      </c>
      <c r="T171" s="22">
        <f>IF($S171="","",IF($S171&lt;=Configuración!$C$3,"En objetivo",IF($S171&lt;=Configuración!$C$4,"Alerta","Crítico")))</f>
        <v/>
      </c>
      <c r="U171" s="18">
        <f>IF(OR($Q171="",N(Configuración!$C$3)=0),"",$Q171/Configuración!$C$3)</f>
        <v/>
      </c>
      <c r="V171" s="22">
        <f>IF(OR($H171="",$I171=""),"",MAX(0,$H171-$I171))</f>
        <v/>
      </c>
      <c r="W171" s="16" t="n"/>
    </row>
    <row r="172">
      <c r="A172" s="19" t="n"/>
      <c r="B172" s="16" t="n"/>
      <c r="C172" s="16" t="n"/>
      <c r="D172" s="16" t="n"/>
      <c r="E172" s="16" t="n"/>
      <c r="F172" s="20" t="n"/>
      <c r="G172" s="20" t="n"/>
      <c r="H172" s="16" t="n"/>
      <c r="I172" s="16" t="n"/>
      <c r="J172" s="17" t="n"/>
      <c r="K172" s="17" t="n"/>
      <c r="L172" s="18">
        <f>IF($C172="","",N($F172)*N(IFERROR(INDEX('Vehículos y choferes'!$B$2:$B$16,MATCH($C172,'Vehículos y choferes'!$A$2:$A$16,0)),0))/100*N(IFERROR(INDEX('Vehículos y choferes'!$C$2:$C$16,MATCH($C172,'Vehículos y choferes'!$A$2:$A$16,0)),0)))</f>
        <v/>
      </c>
      <c r="M172" s="18">
        <f>IF($C172="","",N($F172)*N(IFERROR(INDEX('Vehículos y choferes'!$E$2:$E$16,MATCH($C172,'Vehículos y choferes'!$A$2:$A$16,0)),0)))</f>
        <v/>
      </c>
      <c r="N172" s="18">
        <f>IF($C172="","",N(IFERROR(INDEX('Vehículos y choferes'!$G$2:$G$16,MATCH($C172,'Vehículos y choferes'!$A$2:$A$16,0)),0)))</f>
        <v/>
      </c>
      <c r="O172" s="18">
        <f>IF(AND($D172="",$E172=""),"",N($G172)*(IF($D172="",0,IFERROR(INDEX('Vehículos y choferes'!$J$2:$J$31,MATCH($D172,'Vehículos y choferes'!$I$2:$I$31,0)),0))+IF($E172="",0,IFERROR(INDEX('Vehículos y choferes'!$J$2:$J$31,MATCH($E172,'Vehículos y choferes'!$I$2:$I$31,0)),0))))</f>
        <v/>
      </c>
      <c r="P172" s="18">
        <f>IF(AND($C172="",$D172=""),"",N($K172)+N($L172)+N($M172)+N($N172)+N($O172))</f>
        <v/>
      </c>
      <c r="Q172" s="18">
        <f>IF(OR($P172="",N($I172)=0),"",$P172/$I172)</f>
        <v/>
      </c>
      <c r="R172" s="18">
        <f>IF(OR($P172="",N($F172)=0),"",$P172/$F172)</f>
        <v/>
      </c>
      <c r="S172" s="21">
        <f>IF(OR($P172="",N($J172)=0),"",$P172/$J172)</f>
        <v/>
      </c>
      <c r="T172" s="22">
        <f>IF($S172="","",IF($S172&lt;=Configuración!$C$3,"En objetivo",IF($S172&lt;=Configuración!$C$4,"Alerta","Crítico")))</f>
        <v/>
      </c>
      <c r="U172" s="18">
        <f>IF(OR($Q172="",N(Configuración!$C$3)=0),"",$Q172/Configuración!$C$3)</f>
        <v/>
      </c>
      <c r="V172" s="22">
        <f>IF(OR($H172="",$I172=""),"",MAX(0,$H172-$I172))</f>
        <v/>
      </c>
      <c r="W172" s="16" t="n"/>
    </row>
    <row r="173">
      <c r="A173" s="19" t="n"/>
      <c r="B173" s="16" t="n"/>
      <c r="C173" s="16" t="n"/>
      <c r="D173" s="16" t="n"/>
      <c r="E173" s="16" t="n"/>
      <c r="F173" s="20" t="n"/>
      <c r="G173" s="20" t="n"/>
      <c r="H173" s="16" t="n"/>
      <c r="I173" s="16" t="n"/>
      <c r="J173" s="17" t="n"/>
      <c r="K173" s="17" t="n"/>
      <c r="L173" s="18">
        <f>IF($C173="","",N($F173)*N(IFERROR(INDEX('Vehículos y choferes'!$B$2:$B$16,MATCH($C173,'Vehículos y choferes'!$A$2:$A$16,0)),0))/100*N(IFERROR(INDEX('Vehículos y choferes'!$C$2:$C$16,MATCH($C173,'Vehículos y choferes'!$A$2:$A$16,0)),0)))</f>
        <v/>
      </c>
      <c r="M173" s="18">
        <f>IF($C173="","",N($F173)*N(IFERROR(INDEX('Vehículos y choferes'!$E$2:$E$16,MATCH($C173,'Vehículos y choferes'!$A$2:$A$16,0)),0)))</f>
        <v/>
      </c>
      <c r="N173" s="18">
        <f>IF($C173="","",N(IFERROR(INDEX('Vehículos y choferes'!$G$2:$G$16,MATCH($C173,'Vehículos y choferes'!$A$2:$A$16,0)),0)))</f>
        <v/>
      </c>
      <c r="O173" s="18">
        <f>IF(AND($D173="",$E173=""),"",N($G173)*(IF($D173="",0,IFERROR(INDEX('Vehículos y choferes'!$J$2:$J$31,MATCH($D173,'Vehículos y choferes'!$I$2:$I$31,0)),0))+IF($E173="",0,IFERROR(INDEX('Vehículos y choferes'!$J$2:$J$31,MATCH($E173,'Vehículos y choferes'!$I$2:$I$31,0)),0))))</f>
        <v/>
      </c>
      <c r="P173" s="18">
        <f>IF(AND($C173="",$D173=""),"",N($K173)+N($L173)+N($M173)+N($N173)+N($O173))</f>
        <v/>
      </c>
      <c r="Q173" s="18">
        <f>IF(OR($P173="",N($I173)=0),"",$P173/$I173)</f>
        <v/>
      </c>
      <c r="R173" s="18">
        <f>IF(OR($P173="",N($F173)=0),"",$P173/$F173)</f>
        <v/>
      </c>
      <c r="S173" s="21">
        <f>IF(OR($P173="",N($J173)=0),"",$P173/$J173)</f>
        <v/>
      </c>
      <c r="T173" s="22">
        <f>IF($S173="","",IF($S173&lt;=Configuración!$C$3,"En objetivo",IF($S173&lt;=Configuración!$C$4,"Alerta","Crítico")))</f>
        <v/>
      </c>
      <c r="U173" s="18">
        <f>IF(OR($Q173="",N(Configuración!$C$3)=0),"",$Q173/Configuración!$C$3)</f>
        <v/>
      </c>
      <c r="V173" s="22">
        <f>IF(OR($H173="",$I173=""),"",MAX(0,$H173-$I173))</f>
        <v/>
      </c>
      <c r="W173" s="16" t="n"/>
    </row>
    <row r="174">
      <c r="A174" s="19" t="n"/>
      <c r="B174" s="16" t="n"/>
      <c r="C174" s="16" t="n"/>
      <c r="D174" s="16" t="n"/>
      <c r="E174" s="16" t="n"/>
      <c r="F174" s="20" t="n"/>
      <c r="G174" s="20" t="n"/>
      <c r="H174" s="16" t="n"/>
      <c r="I174" s="16" t="n"/>
      <c r="J174" s="17" t="n"/>
      <c r="K174" s="17" t="n"/>
      <c r="L174" s="18">
        <f>IF($C174="","",N($F174)*N(IFERROR(INDEX('Vehículos y choferes'!$B$2:$B$16,MATCH($C174,'Vehículos y choferes'!$A$2:$A$16,0)),0))/100*N(IFERROR(INDEX('Vehículos y choferes'!$C$2:$C$16,MATCH($C174,'Vehículos y choferes'!$A$2:$A$16,0)),0)))</f>
        <v/>
      </c>
      <c r="M174" s="18">
        <f>IF($C174="","",N($F174)*N(IFERROR(INDEX('Vehículos y choferes'!$E$2:$E$16,MATCH($C174,'Vehículos y choferes'!$A$2:$A$16,0)),0)))</f>
        <v/>
      </c>
      <c r="N174" s="18">
        <f>IF($C174="","",N(IFERROR(INDEX('Vehículos y choferes'!$G$2:$G$16,MATCH($C174,'Vehículos y choferes'!$A$2:$A$16,0)),0)))</f>
        <v/>
      </c>
      <c r="O174" s="18">
        <f>IF(AND($D174="",$E174=""),"",N($G174)*(IF($D174="",0,IFERROR(INDEX('Vehículos y choferes'!$J$2:$J$31,MATCH($D174,'Vehículos y choferes'!$I$2:$I$31,0)),0))+IF($E174="",0,IFERROR(INDEX('Vehículos y choferes'!$J$2:$J$31,MATCH($E174,'Vehículos y choferes'!$I$2:$I$31,0)),0))))</f>
        <v/>
      </c>
      <c r="P174" s="18">
        <f>IF(AND($C174="",$D174=""),"",N($K174)+N($L174)+N($M174)+N($N174)+N($O174))</f>
        <v/>
      </c>
      <c r="Q174" s="18">
        <f>IF(OR($P174="",N($I174)=0),"",$P174/$I174)</f>
        <v/>
      </c>
      <c r="R174" s="18">
        <f>IF(OR($P174="",N($F174)=0),"",$P174/$F174)</f>
        <v/>
      </c>
      <c r="S174" s="21">
        <f>IF(OR($P174="",N($J174)=0),"",$P174/$J174)</f>
        <v/>
      </c>
      <c r="T174" s="22">
        <f>IF($S174="","",IF($S174&lt;=Configuración!$C$3,"En objetivo",IF($S174&lt;=Configuración!$C$4,"Alerta","Crítico")))</f>
        <v/>
      </c>
      <c r="U174" s="18">
        <f>IF(OR($Q174="",N(Configuración!$C$3)=0),"",$Q174/Configuración!$C$3)</f>
        <v/>
      </c>
      <c r="V174" s="22">
        <f>IF(OR($H174="",$I174=""),"",MAX(0,$H174-$I174))</f>
        <v/>
      </c>
      <c r="W174" s="16" t="n"/>
    </row>
    <row r="175">
      <c r="A175" s="19" t="n"/>
      <c r="B175" s="16" t="n"/>
      <c r="C175" s="16" t="n"/>
      <c r="D175" s="16" t="n"/>
      <c r="E175" s="16" t="n"/>
      <c r="F175" s="20" t="n"/>
      <c r="G175" s="20" t="n"/>
      <c r="H175" s="16" t="n"/>
      <c r="I175" s="16" t="n"/>
      <c r="J175" s="17" t="n"/>
      <c r="K175" s="17" t="n"/>
      <c r="L175" s="18">
        <f>IF($C175="","",N($F175)*N(IFERROR(INDEX('Vehículos y choferes'!$B$2:$B$16,MATCH($C175,'Vehículos y choferes'!$A$2:$A$16,0)),0))/100*N(IFERROR(INDEX('Vehículos y choferes'!$C$2:$C$16,MATCH($C175,'Vehículos y choferes'!$A$2:$A$16,0)),0)))</f>
        <v/>
      </c>
      <c r="M175" s="18">
        <f>IF($C175="","",N($F175)*N(IFERROR(INDEX('Vehículos y choferes'!$E$2:$E$16,MATCH($C175,'Vehículos y choferes'!$A$2:$A$16,0)),0)))</f>
        <v/>
      </c>
      <c r="N175" s="18">
        <f>IF($C175="","",N(IFERROR(INDEX('Vehículos y choferes'!$G$2:$G$16,MATCH($C175,'Vehículos y choferes'!$A$2:$A$16,0)),0)))</f>
        <v/>
      </c>
      <c r="O175" s="18">
        <f>IF(AND($D175="",$E175=""),"",N($G175)*(IF($D175="",0,IFERROR(INDEX('Vehículos y choferes'!$J$2:$J$31,MATCH($D175,'Vehículos y choferes'!$I$2:$I$31,0)),0))+IF($E175="",0,IFERROR(INDEX('Vehículos y choferes'!$J$2:$J$31,MATCH($E175,'Vehículos y choferes'!$I$2:$I$31,0)),0))))</f>
        <v/>
      </c>
      <c r="P175" s="18">
        <f>IF(AND($C175="",$D175=""),"",N($K175)+N($L175)+N($M175)+N($N175)+N($O175))</f>
        <v/>
      </c>
      <c r="Q175" s="18">
        <f>IF(OR($P175="",N($I175)=0),"",$P175/$I175)</f>
        <v/>
      </c>
      <c r="R175" s="18">
        <f>IF(OR($P175="",N($F175)=0),"",$P175/$F175)</f>
        <v/>
      </c>
      <c r="S175" s="21">
        <f>IF(OR($P175="",N($J175)=0),"",$P175/$J175)</f>
        <v/>
      </c>
      <c r="T175" s="22">
        <f>IF($S175="","",IF($S175&lt;=Configuración!$C$3,"En objetivo",IF($S175&lt;=Configuración!$C$4,"Alerta","Crítico")))</f>
        <v/>
      </c>
      <c r="U175" s="18">
        <f>IF(OR($Q175="",N(Configuración!$C$3)=0),"",$Q175/Configuración!$C$3)</f>
        <v/>
      </c>
      <c r="V175" s="22">
        <f>IF(OR($H175="",$I175=""),"",MAX(0,$H175-$I175))</f>
        <v/>
      </c>
      <c r="W175" s="16" t="n"/>
    </row>
    <row r="176">
      <c r="A176" s="19" t="n"/>
      <c r="B176" s="16" t="n"/>
      <c r="C176" s="16" t="n"/>
      <c r="D176" s="16" t="n"/>
      <c r="E176" s="16" t="n"/>
      <c r="F176" s="20" t="n"/>
      <c r="G176" s="20" t="n"/>
      <c r="H176" s="16" t="n"/>
      <c r="I176" s="16" t="n"/>
      <c r="J176" s="17" t="n"/>
      <c r="K176" s="17" t="n"/>
      <c r="L176" s="18">
        <f>IF($C176="","",N($F176)*N(IFERROR(INDEX('Vehículos y choferes'!$B$2:$B$16,MATCH($C176,'Vehículos y choferes'!$A$2:$A$16,0)),0))/100*N(IFERROR(INDEX('Vehículos y choferes'!$C$2:$C$16,MATCH($C176,'Vehículos y choferes'!$A$2:$A$16,0)),0)))</f>
        <v/>
      </c>
      <c r="M176" s="18">
        <f>IF($C176="","",N($F176)*N(IFERROR(INDEX('Vehículos y choferes'!$E$2:$E$16,MATCH($C176,'Vehículos y choferes'!$A$2:$A$16,0)),0)))</f>
        <v/>
      </c>
      <c r="N176" s="18">
        <f>IF($C176="","",N(IFERROR(INDEX('Vehículos y choferes'!$G$2:$G$16,MATCH($C176,'Vehículos y choferes'!$A$2:$A$16,0)),0)))</f>
        <v/>
      </c>
      <c r="O176" s="18">
        <f>IF(AND($D176="",$E176=""),"",N($G176)*(IF($D176="",0,IFERROR(INDEX('Vehículos y choferes'!$J$2:$J$31,MATCH($D176,'Vehículos y choferes'!$I$2:$I$31,0)),0))+IF($E176="",0,IFERROR(INDEX('Vehículos y choferes'!$J$2:$J$31,MATCH($E176,'Vehículos y choferes'!$I$2:$I$31,0)),0))))</f>
        <v/>
      </c>
      <c r="P176" s="18">
        <f>IF(AND($C176="",$D176=""),"",N($K176)+N($L176)+N($M176)+N($N176)+N($O176))</f>
        <v/>
      </c>
      <c r="Q176" s="18">
        <f>IF(OR($P176="",N($I176)=0),"",$P176/$I176)</f>
        <v/>
      </c>
      <c r="R176" s="18">
        <f>IF(OR($P176="",N($F176)=0),"",$P176/$F176)</f>
        <v/>
      </c>
      <c r="S176" s="21">
        <f>IF(OR($P176="",N($J176)=0),"",$P176/$J176)</f>
        <v/>
      </c>
      <c r="T176" s="22">
        <f>IF($S176="","",IF($S176&lt;=Configuración!$C$3,"En objetivo",IF($S176&lt;=Configuración!$C$4,"Alerta","Crítico")))</f>
        <v/>
      </c>
      <c r="U176" s="18">
        <f>IF(OR($Q176="",N(Configuración!$C$3)=0),"",$Q176/Configuración!$C$3)</f>
        <v/>
      </c>
      <c r="V176" s="22">
        <f>IF(OR($H176="",$I176=""),"",MAX(0,$H176-$I176))</f>
        <v/>
      </c>
      <c r="W176" s="16" t="n"/>
    </row>
    <row r="177">
      <c r="A177" s="19" t="n"/>
      <c r="B177" s="16" t="n"/>
      <c r="C177" s="16" t="n"/>
      <c r="D177" s="16" t="n"/>
      <c r="E177" s="16" t="n"/>
      <c r="F177" s="20" t="n"/>
      <c r="G177" s="20" t="n"/>
      <c r="H177" s="16" t="n"/>
      <c r="I177" s="16" t="n"/>
      <c r="J177" s="17" t="n"/>
      <c r="K177" s="17" t="n"/>
      <c r="L177" s="18">
        <f>IF($C177="","",N($F177)*N(IFERROR(INDEX('Vehículos y choferes'!$B$2:$B$16,MATCH($C177,'Vehículos y choferes'!$A$2:$A$16,0)),0))/100*N(IFERROR(INDEX('Vehículos y choferes'!$C$2:$C$16,MATCH($C177,'Vehículos y choferes'!$A$2:$A$16,0)),0)))</f>
        <v/>
      </c>
      <c r="M177" s="18">
        <f>IF($C177="","",N($F177)*N(IFERROR(INDEX('Vehículos y choferes'!$E$2:$E$16,MATCH($C177,'Vehículos y choferes'!$A$2:$A$16,0)),0)))</f>
        <v/>
      </c>
      <c r="N177" s="18">
        <f>IF($C177="","",N(IFERROR(INDEX('Vehículos y choferes'!$G$2:$G$16,MATCH($C177,'Vehículos y choferes'!$A$2:$A$16,0)),0)))</f>
        <v/>
      </c>
      <c r="O177" s="18">
        <f>IF(AND($D177="",$E177=""),"",N($G177)*(IF($D177="",0,IFERROR(INDEX('Vehículos y choferes'!$J$2:$J$31,MATCH($D177,'Vehículos y choferes'!$I$2:$I$31,0)),0))+IF($E177="",0,IFERROR(INDEX('Vehículos y choferes'!$J$2:$J$31,MATCH($E177,'Vehículos y choferes'!$I$2:$I$31,0)),0))))</f>
        <v/>
      </c>
      <c r="P177" s="18">
        <f>IF(AND($C177="",$D177=""),"",N($K177)+N($L177)+N($M177)+N($N177)+N($O177))</f>
        <v/>
      </c>
      <c r="Q177" s="18">
        <f>IF(OR($P177="",N($I177)=0),"",$P177/$I177)</f>
        <v/>
      </c>
      <c r="R177" s="18">
        <f>IF(OR($P177="",N($F177)=0),"",$P177/$F177)</f>
        <v/>
      </c>
      <c r="S177" s="21">
        <f>IF(OR($P177="",N($J177)=0),"",$P177/$J177)</f>
        <v/>
      </c>
      <c r="T177" s="22">
        <f>IF($S177="","",IF($S177&lt;=Configuración!$C$3,"En objetivo",IF($S177&lt;=Configuración!$C$4,"Alerta","Crítico")))</f>
        <v/>
      </c>
      <c r="U177" s="18">
        <f>IF(OR($Q177="",N(Configuración!$C$3)=0),"",$Q177/Configuración!$C$3)</f>
        <v/>
      </c>
      <c r="V177" s="22">
        <f>IF(OR($H177="",$I177=""),"",MAX(0,$H177-$I177))</f>
        <v/>
      </c>
      <c r="W177" s="16" t="n"/>
    </row>
    <row r="178">
      <c r="A178" s="19" t="n"/>
      <c r="B178" s="16" t="n"/>
      <c r="C178" s="16" t="n"/>
      <c r="D178" s="16" t="n"/>
      <c r="E178" s="16" t="n"/>
      <c r="F178" s="20" t="n"/>
      <c r="G178" s="20" t="n"/>
      <c r="H178" s="16" t="n"/>
      <c r="I178" s="16" t="n"/>
      <c r="J178" s="17" t="n"/>
      <c r="K178" s="17" t="n"/>
      <c r="L178" s="18">
        <f>IF($C178="","",N($F178)*N(IFERROR(INDEX('Vehículos y choferes'!$B$2:$B$16,MATCH($C178,'Vehículos y choferes'!$A$2:$A$16,0)),0))/100*N(IFERROR(INDEX('Vehículos y choferes'!$C$2:$C$16,MATCH($C178,'Vehículos y choferes'!$A$2:$A$16,0)),0)))</f>
        <v/>
      </c>
      <c r="M178" s="18">
        <f>IF($C178="","",N($F178)*N(IFERROR(INDEX('Vehículos y choferes'!$E$2:$E$16,MATCH($C178,'Vehículos y choferes'!$A$2:$A$16,0)),0)))</f>
        <v/>
      </c>
      <c r="N178" s="18">
        <f>IF($C178="","",N(IFERROR(INDEX('Vehículos y choferes'!$G$2:$G$16,MATCH($C178,'Vehículos y choferes'!$A$2:$A$16,0)),0)))</f>
        <v/>
      </c>
      <c r="O178" s="18">
        <f>IF(AND($D178="",$E178=""),"",N($G178)*(IF($D178="",0,IFERROR(INDEX('Vehículos y choferes'!$J$2:$J$31,MATCH($D178,'Vehículos y choferes'!$I$2:$I$31,0)),0))+IF($E178="",0,IFERROR(INDEX('Vehículos y choferes'!$J$2:$J$31,MATCH($E178,'Vehículos y choferes'!$I$2:$I$31,0)),0))))</f>
        <v/>
      </c>
      <c r="P178" s="18">
        <f>IF(AND($C178="",$D178=""),"",N($K178)+N($L178)+N($M178)+N($N178)+N($O178))</f>
        <v/>
      </c>
      <c r="Q178" s="18">
        <f>IF(OR($P178="",N($I178)=0),"",$P178/$I178)</f>
        <v/>
      </c>
      <c r="R178" s="18">
        <f>IF(OR($P178="",N($F178)=0),"",$P178/$F178)</f>
        <v/>
      </c>
      <c r="S178" s="21">
        <f>IF(OR($P178="",N($J178)=0),"",$P178/$J178)</f>
        <v/>
      </c>
      <c r="T178" s="22">
        <f>IF($S178="","",IF($S178&lt;=Configuración!$C$3,"En objetivo",IF($S178&lt;=Configuración!$C$4,"Alerta","Crítico")))</f>
        <v/>
      </c>
      <c r="U178" s="18">
        <f>IF(OR($Q178="",N(Configuración!$C$3)=0),"",$Q178/Configuración!$C$3)</f>
        <v/>
      </c>
      <c r="V178" s="22">
        <f>IF(OR($H178="",$I178=""),"",MAX(0,$H178-$I178))</f>
        <v/>
      </c>
      <c r="W178" s="16" t="n"/>
    </row>
    <row r="179">
      <c r="A179" s="19" t="n"/>
      <c r="B179" s="16" t="n"/>
      <c r="C179" s="16" t="n"/>
      <c r="D179" s="16" t="n"/>
      <c r="E179" s="16" t="n"/>
      <c r="F179" s="20" t="n"/>
      <c r="G179" s="20" t="n"/>
      <c r="H179" s="16" t="n"/>
      <c r="I179" s="16" t="n"/>
      <c r="J179" s="17" t="n"/>
      <c r="K179" s="17" t="n"/>
      <c r="L179" s="18">
        <f>IF($C179="","",N($F179)*N(IFERROR(INDEX('Vehículos y choferes'!$B$2:$B$16,MATCH($C179,'Vehículos y choferes'!$A$2:$A$16,0)),0))/100*N(IFERROR(INDEX('Vehículos y choferes'!$C$2:$C$16,MATCH($C179,'Vehículos y choferes'!$A$2:$A$16,0)),0)))</f>
        <v/>
      </c>
      <c r="M179" s="18">
        <f>IF($C179="","",N($F179)*N(IFERROR(INDEX('Vehículos y choferes'!$E$2:$E$16,MATCH($C179,'Vehículos y choferes'!$A$2:$A$16,0)),0)))</f>
        <v/>
      </c>
      <c r="N179" s="18">
        <f>IF($C179="","",N(IFERROR(INDEX('Vehículos y choferes'!$G$2:$G$16,MATCH($C179,'Vehículos y choferes'!$A$2:$A$16,0)),0)))</f>
        <v/>
      </c>
      <c r="O179" s="18">
        <f>IF(AND($D179="",$E179=""),"",N($G179)*(IF($D179="",0,IFERROR(INDEX('Vehículos y choferes'!$J$2:$J$31,MATCH($D179,'Vehículos y choferes'!$I$2:$I$31,0)),0))+IF($E179="",0,IFERROR(INDEX('Vehículos y choferes'!$J$2:$J$31,MATCH($E179,'Vehículos y choferes'!$I$2:$I$31,0)),0))))</f>
        <v/>
      </c>
      <c r="P179" s="18">
        <f>IF(AND($C179="",$D179=""),"",N($K179)+N($L179)+N($M179)+N($N179)+N($O179))</f>
        <v/>
      </c>
      <c r="Q179" s="18">
        <f>IF(OR($P179="",N($I179)=0),"",$P179/$I179)</f>
        <v/>
      </c>
      <c r="R179" s="18">
        <f>IF(OR($P179="",N($F179)=0),"",$P179/$F179)</f>
        <v/>
      </c>
      <c r="S179" s="21">
        <f>IF(OR($P179="",N($J179)=0),"",$P179/$J179)</f>
        <v/>
      </c>
      <c r="T179" s="22">
        <f>IF($S179="","",IF($S179&lt;=Configuración!$C$3,"En objetivo",IF($S179&lt;=Configuración!$C$4,"Alerta","Crítico")))</f>
        <v/>
      </c>
      <c r="U179" s="18">
        <f>IF(OR($Q179="",N(Configuración!$C$3)=0),"",$Q179/Configuración!$C$3)</f>
        <v/>
      </c>
      <c r="V179" s="22">
        <f>IF(OR($H179="",$I179=""),"",MAX(0,$H179-$I179))</f>
        <v/>
      </c>
      <c r="W179" s="16" t="n"/>
    </row>
    <row r="180">
      <c r="A180" s="19" t="n"/>
      <c r="B180" s="16" t="n"/>
      <c r="C180" s="16" t="n"/>
      <c r="D180" s="16" t="n"/>
      <c r="E180" s="16" t="n"/>
      <c r="F180" s="20" t="n"/>
      <c r="G180" s="20" t="n"/>
      <c r="H180" s="16" t="n"/>
      <c r="I180" s="16" t="n"/>
      <c r="J180" s="17" t="n"/>
      <c r="K180" s="17" t="n"/>
      <c r="L180" s="18">
        <f>IF($C180="","",N($F180)*N(IFERROR(INDEX('Vehículos y choferes'!$B$2:$B$16,MATCH($C180,'Vehículos y choferes'!$A$2:$A$16,0)),0))/100*N(IFERROR(INDEX('Vehículos y choferes'!$C$2:$C$16,MATCH($C180,'Vehículos y choferes'!$A$2:$A$16,0)),0)))</f>
        <v/>
      </c>
      <c r="M180" s="18">
        <f>IF($C180="","",N($F180)*N(IFERROR(INDEX('Vehículos y choferes'!$E$2:$E$16,MATCH($C180,'Vehículos y choferes'!$A$2:$A$16,0)),0)))</f>
        <v/>
      </c>
      <c r="N180" s="18">
        <f>IF($C180="","",N(IFERROR(INDEX('Vehículos y choferes'!$G$2:$G$16,MATCH($C180,'Vehículos y choferes'!$A$2:$A$16,0)),0)))</f>
        <v/>
      </c>
      <c r="O180" s="18">
        <f>IF(AND($D180="",$E180=""),"",N($G180)*(IF($D180="",0,IFERROR(INDEX('Vehículos y choferes'!$J$2:$J$31,MATCH($D180,'Vehículos y choferes'!$I$2:$I$31,0)),0))+IF($E180="",0,IFERROR(INDEX('Vehículos y choferes'!$J$2:$J$31,MATCH($E180,'Vehículos y choferes'!$I$2:$I$31,0)),0))))</f>
        <v/>
      </c>
      <c r="P180" s="18">
        <f>IF(AND($C180="",$D180=""),"",N($K180)+N($L180)+N($M180)+N($N180)+N($O180))</f>
        <v/>
      </c>
      <c r="Q180" s="18">
        <f>IF(OR($P180="",N($I180)=0),"",$P180/$I180)</f>
        <v/>
      </c>
      <c r="R180" s="18">
        <f>IF(OR($P180="",N($F180)=0),"",$P180/$F180)</f>
        <v/>
      </c>
      <c r="S180" s="21">
        <f>IF(OR($P180="",N($J180)=0),"",$P180/$J180)</f>
        <v/>
      </c>
      <c r="T180" s="22">
        <f>IF($S180="","",IF($S180&lt;=Configuración!$C$3,"En objetivo",IF($S180&lt;=Configuración!$C$4,"Alerta","Crítico")))</f>
        <v/>
      </c>
      <c r="U180" s="18">
        <f>IF(OR($Q180="",N(Configuración!$C$3)=0),"",$Q180/Configuración!$C$3)</f>
        <v/>
      </c>
      <c r="V180" s="22">
        <f>IF(OR($H180="",$I180=""),"",MAX(0,$H180-$I180))</f>
        <v/>
      </c>
      <c r="W180" s="16" t="n"/>
    </row>
    <row r="181">
      <c r="A181" s="19" t="n"/>
      <c r="B181" s="16" t="n"/>
      <c r="C181" s="16" t="n"/>
      <c r="D181" s="16" t="n"/>
      <c r="E181" s="16" t="n"/>
      <c r="F181" s="20" t="n"/>
      <c r="G181" s="20" t="n"/>
      <c r="H181" s="16" t="n"/>
      <c r="I181" s="16" t="n"/>
      <c r="J181" s="17" t="n"/>
      <c r="K181" s="17" t="n"/>
      <c r="L181" s="18">
        <f>IF($C181="","",N($F181)*N(IFERROR(INDEX('Vehículos y choferes'!$B$2:$B$16,MATCH($C181,'Vehículos y choferes'!$A$2:$A$16,0)),0))/100*N(IFERROR(INDEX('Vehículos y choferes'!$C$2:$C$16,MATCH($C181,'Vehículos y choferes'!$A$2:$A$16,0)),0)))</f>
        <v/>
      </c>
      <c r="M181" s="18">
        <f>IF($C181="","",N($F181)*N(IFERROR(INDEX('Vehículos y choferes'!$E$2:$E$16,MATCH($C181,'Vehículos y choferes'!$A$2:$A$16,0)),0)))</f>
        <v/>
      </c>
      <c r="N181" s="18">
        <f>IF($C181="","",N(IFERROR(INDEX('Vehículos y choferes'!$G$2:$G$16,MATCH($C181,'Vehículos y choferes'!$A$2:$A$16,0)),0)))</f>
        <v/>
      </c>
      <c r="O181" s="18">
        <f>IF(AND($D181="",$E181=""),"",N($G181)*(IF($D181="",0,IFERROR(INDEX('Vehículos y choferes'!$J$2:$J$31,MATCH($D181,'Vehículos y choferes'!$I$2:$I$31,0)),0))+IF($E181="",0,IFERROR(INDEX('Vehículos y choferes'!$J$2:$J$31,MATCH($E181,'Vehículos y choferes'!$I$2:$I$31,0)),0))))</f>
        <v/>
      </c>
      <c r="P181" s="18">
        <f>IF(AND($C181="",$D181=""),"",N($K181)+N($L181)+N($M181)+N($N181)+N($O181))</f>
        <v/>
      </c>
      <c r="Q181" s="18">
        <f>IF(OR($P181="",N($I181)=0),"",$P181/$I181)</f>
        <v/>
      </c>
      <c r="R181" s="18">
        <f>IF(OR($P181="",N($F181)=0),"",$P181/$F181)</f>
        <v/>
      </c>
      <c r="S181" s="21">
        <f>IF(OR($P181="",N($J181)=0),"",$P181/$J181)</f>
        <v/>
      </c>
      <c r="T181" s="22">
        <f>IF($S181="","",IF($S181&lt;=Configuración!$C$3,"En objetivo",IF($S181&lt;=Configuración!$C$4,"Alerta","Crítico")))</f>
        <v/>
      </c>
      <c r="U181" s="18">
        <f>IF(OR($Q181="",N(Configuración!$C$3)=0),"",$Q181/Configuración!$C$3)</f>
        <v/>
      </c>
      <c r="V181" s="22">
        <f>IF(OR($H181="",$I181=""),"",MAX(0,$H181-$I181))</f>
        <v/>
      </c>
      <c r="W181" s="16" t="n"/>
    </row>
    <row r="182">
      <c r="A182" s="19" t="n"/>
      <c r="B182" s="16" t="n"/>
      <c r="C182" s="16" t="n"/>
      <c r="D182" s="16" t="n"/>
      <c r="E182" s="16" t="n"/>
      <c r="F182" s="20" t="n"/>
      <c r="G182" s="20" t="n"/>
      <c r="H182" s="16" t="n"/>
      <c r="I182" s="16" t="n"/>
      <c r="J182" s="17" t="n"/>
      <c r="K182" s="17" t="n"/>
      <c r="L182" s="18">
        <f>IF($C182="","",N($F182)*N(IFERROR(INDEX('Vehículos y choferes'!$B$2:$B$16,MATCH($C182,'Vehículos y choferes'!$A$2:$A$16,0)),0))/100*N(IFERROR(INDEX('Vehículos y choferes'!$C$2:$C$16,MATCH($C182,'Vehículos y choferes'!$A$2:$A$16,0)),0)))</f>
        <v/>
      </c>
      <c r="M182" s="18">
        <f>IF($C182="","",N($F182)*N(IFERROR(INDEX('Vehículos y choferes'!$E$2:$E$16,MATCH($C182,'Vehículos y choferes'!$A$2:$A$16,0)),0)))</f>
        <v/>
      </c>
      <c r="N182" s="18">
        <f>IF($C182="","",N(IFERROR(INDEX('Vehículos y choferes'!$G$2:$G$16,MATCH($C182,'Vehículos y choferes'!$A$2:$A$16,0)),0)))</f>
        <v/>
      </c>
      <c r="O182" s="18">
        <f>IF(AND($D182="",$E182=""),"",N($G182)*(IF($D182="",0,IFERROR(INDEX('Vehículos y choferes'!$J$2:$J$31,MATCH($D182,'Vehículos y choferes'!$I$2:$I$31,0)),0))+IF($E182="",0,IFERROR(INDEX('Vehículos y choferes'!$J$2:$J$31,MATCH($E182,'Vehículos y choferes'!$I$2:$I$31,0)),0))))</f>
        <v/>
      </c>
      <c r="P182" s="18">
        <f>IF(AND($C182="",$D182=""),"",N($K182)+N($L182)+N($M182)+N($N182)+N($O182))</f>
        <v/>
      </c>
      <c r="Q182" s="18">
        <f>IF(OR($P182="",N($I182)=0),"",$P182/$I182)</f>
        <v/>
      </c>
      <c r="R182" s="18">
        <f>IF(OR($P182="",N($F182)=0),"",$P182/$F182)</f>
        <v/>
      </c>
      <c r="S182" s="21">
        <f>IF(OR($P182="",N($J182)=0),"",$P182/$J182)</f>
        <v/>
      </c>
      <c r="T182" s="22">
        <f>IF($S182="","",IF($S182&lt;=Configuración!$C$3,"En objetivo",IF($S182&lt;=Configuración!$C$4,"Alerta","Crítico")))</f>
        <v/>
      </c>
      <c r="U182" s="18">
        <f>IF(OR($Q182="",N(Configuración!$C$3)=0),"",$Q182/Configuración!$C$3)</f>
        <v/>
      </c>
      <c r="V182" s="22">
        <f>IF(OR($H182="",$I182=""),"",MAX(0,$H182-$I182))</f>
        <v/>
      </c>
      <c r="W182" s="16" t="n"/>
    </row>
    <row r="183">
      <c r="A183" s="19" t="n"/>
      <c r="B183" s="16" t="n"/>
      <c r="C183" s="16" t="n"/>
      <c r="D183" s="16" t="n"/>
      <c r="E183" s="16" t="n"/>
      <c r="F183" s="20" t="n"/>
      <c r="G183" s="20" t="n"/>
      <c r="H183" s="16" t="n"/>
      <c r="I183" s="16" t="n"/>
      <c r="J183" s="17" t="n"/>
      <c r="K183" s="17" t="n"/>
      <c r="L183" s="18">
        <f>IF($C183="","",N($F183)*N(IFERROR(INDEX('Vehículos y choferes'!$B$2:$B$16,MATCH($C183,'Vehículos y choferes'!$A$2:$A$16,0)),0))/100*N(IFERROR(INDEX('Vehículos y choferes'!$C$2:$C$16,MATCH($C183,'Vehículos y choferes'!$A$2:$A$16,0)),0)))</f>
        <v/>
      </c>
      <c r="M183" s="18">
        <f>IF($C183="","",N($F183)*N(IFERROR(INDEX('Vehículos y choferes'!$E$2:$E$16,MATCH($C183,'Vehículos y choferes'!$A$2:$A$16,0)),0)))</f>
        <v/>
      </c>
      <c r="N183" s="18">
        <f>IF($C183="","",N(IFERROR(INDEX('Vehículos y choferes'!$G$2:$G$16,MATCH($C183,'Vehículos y choferes'!$A$2:$A$16,0)),0)))</f>
        <v/>
      </c>
      <c r="O183" s="18">
        <f>IF(AND($D183="",$E183=""),"",N($G183)*(IF($D183="",0,IFERROR(INDEX('Vehículos y choferes'!$J$2:$J$31,MATCH($D183,'Vehículos y choferes'!$I$2:$I$31,0)),0))+IF($E183="",0,IFERROR(INDEX('Vehículos y choferes'!$J$2:$J$31,MATCH($E183,'Vehículos y choferes'!$I$2:$I$31,0)),0))))</f>
        <v/>
      </c>
      <c r="P183" s="18">
        <f>IF(AND($C183="",$D183=""),"",N($K183)+N($L183)+N($M183)+N($N183)+N($O183))</f>
        <v/>
      </c>
      <c r="Q183" s="18">
        <f>IF(OR($P183="",N($I183)=0),"",$P183/$I183)</f>
        <v/>
      </c>
      <c r="R183" s="18">
        <f>IF(OR($P183="",N($F183)=0),"",$P183/$F183)</f>
        <v/>
      </c>
      <c r="S183" s="21">
        <f>IF(OR($P183="",N($J183)=0),"",$P183/$J183)</f>
        <v/>
      </c>
      <c r="T183" s="22">
        <f>IF($S183="","",IF($S183&lt;=Configuración!$C$3,"En objetivo",IF($S183&lt;=Configuración!$C$4,"Alerta","Crítico")))</f>
        <v/>
      </c>
      <c r="U183" s="18">
        <f>IF(OR($Q183="",N(Configuración!$C$3)=0),"",$Q183/Configuración!$C$3)</f>
        <v/>
      </c>
      <c r="V183" s="22">
        <f>IF(OR($H183="",$I183=""),"",MAX(0,$H183-$I183))</f>
        <v/>
      </c>
      <c r="W183" s="16" t="n"/>
    </row>
    <row r="184">
      <c r="A184" s="19" t="n"/>
      <c r="B184" s="16" t="n"/>
      <c r="C184" s="16" t="n"/>
      <c r="D184" s="16" t="n"/>
      <c r="E184" s="16" t="n"/>
      <c r="F184" s="20" t="n"/>
      <c r="G184" s="20" t="n"/>
      <c r="H184" s="16" t="n"/>
      <c r="I184" s="16" t="n"/>
      <c r="J184" s="17" t="n"/>
      <c r="K184" s="17" t="n"/>
      <c r="L184" s="18">
        <f>IF($C184="","",N($F184)*N(IFERROR(INDEX('Vehículos y choferes'!$B$2:$B$16,MATCH($C184,'Vehículos y choferes'!$A$2:$A$16,0)),0))/100*N(IFERROR(INDEX('Vehículos y choferes'!$C$2:$C$16,MATCH($C184,'Vehículos y choferes'!$A$2:$A$16,0)),0)))</f>
        <v/>
      </c>
      <c r="M184" s="18">
        <f>IF($C184="","",N($F184)*N(IFERROR(INDEX('Vehículos y choferes'!$E$2:$E$16,MATCH($C184,'Vehículos y choferes'!$A$2:$A$16,0)),0)))</f>
        <v/>
      </c>
      <c r="N184" s="18">
        <f>IF($C184="","",N(IFERROR(INDEX('Vehículos y choferes'!$G$2:$G$16,MATCH($C184,'Vehículos y choferes'!$A$2:$A$16,0)),0)))</f>
        <v/>
      </c>
      <c r="O184" s="18">
        <f>IF(AND($D184="",$E184=""),"",N($G184)*(IF($D184="",0,IFERROR(INDEX('Vehículos y choferes'!$J$2:$J$31,MATCH($D184,'Vehículos y choferes'!$I$2:$I$31,0)),0))+IF($E184="",0,IFERROR(INDEX('Vehículos y choferes'!$J$2:$J$31,MATCH($E184,'Vehículos y choferes'!$I$2:$I$31,0)),0))))</f>
        <v/>
      </c>
      <c r="P184" s="18">
        <f>IF(AND($C184="",$D184=""),"",N($K184)+N($L184)+N($M184)+N($N184)+N($O184))</f>
        <v/>
      </c>
      <c r="Q184" s="18">
        <f>IF(OR($P184="",N($I184)=0),"",$P184/$I184)</f>
        <v/>
      </c>
      <c r="R184" s="18">
        <f>IF(OR($P184="",N($F184)=0),"",$P184/$F184)</f>
        <v/>
      </c>
      <c r="S184" s="21">
        <f>IF(OR($P184="",N($J184)=0),"",$P184/$J184)</f>
        <v/>
      </c>
      <c r="T184" s="22">
        <f>IF($S184="","",IF($S184&lt;=Configuración!$C$3,"En objetivo",IF($S184&lt;=Configuración!$C$4,"Alerta","Crítico")))</f>
        <v/>
      </c>
      <c r="U184" s="18">
        <f>IF(OR($Q184="",N(Configuración!$C$3)=0),"",$Q184/Configuración!$C$3)</f>
        <v/>
      </c>
      <c r="V184" s="22">
        <f>IF(OR($H184="",$I184=""),"",MAX(0,$H184-$I184))</f>
        <v/>
      </c>
      <c r="W184" s="16" t="n"/>
    </row>
    <row r="185">
      <c r="A185" s="19" t="n"/>
      <c r="B185" s="16" t="n"/>
      <c r="C185" s="16" t="n"/>
      <c r="D185" s="16" t="n"/>
      <c r="E185" s="16" t="n"/>
      <c r="F185" s="20" t="n"/>
      <c r="G185" s="20" t="n"/>
      <c r="H185" s="16" t="n"/>
      <c r="I185" s="16" t="n"/>
      <c r="J185" s="17" t="n"/>
      <c r="K185" s="17" t="n"/>
      <c r="L185" s="18">
        <f>IF($C185="","",N($F185)*N(IFERROR(INDEX('Vehículos y choferes'!$B$2:$B$16,MATCH($C185,'Vehículos y choferes'!$A$2:$A$16,0)),0))/100*N(IFERROR(INDEX('Vehículos y choferes'!$C$2:$C$16,MATCH($C185,'Vehículos y choferes'!$A$2:$A$16,0)),0)))</f>
        <v/>
      </c>
      <c r="M185" s="18">
        <f>IF($C185="","",N($F185)*N(IFERROR(INDEX('Vehículos y choferes'!$E$2:$E$16,MATCH($C185,'Vehículos y choferes'!$A$2:$A$16,0)),0)))</f>
        <v/>
      </c>
      <c r="N185" s="18">
        <f>IF($C185="","",N(IFERROR(INDEX('Vehículos y choferes'!$G$2:$G$16,MATCH($C185,'Vehículos y choferes'!$A$2:$A$16,0)),0)))</f>
        <v/>
      </c>
      <c r="O185" s="18">
        <f>IF(AND($D185="",$E185=""),"",N($G185)*(IF($D185="",0,IFERROR(INDEX('Vehículos y choferes'!$J$2:$J$31,MATCH($D185,'Vehículos y choferes'!$I$2:$I$31,0)),0))+IF($E185="",0,IFERROR(INDEX('Vehículos y choferes'!$J$2:$J$31,MATCH($E185,'Vehículos y choferes'!$I$2:$I$31,0)),0))))</f>
        <v/>
      </c>
      <c r="P185" s="18">
        <f>IF(AND($C185="",$D185=""),"",N($K185)+N($L185)+N($M185)+N($N185)+N($O185))</f>
        <v/>
      </c>
      <c r="Q185" s="18">
        <f>IF(OR($P185="",N($I185)=0),"",$P185/$I185)</f>
        <v/>
      </c>
      <c r="R185" s="18">
        <f>IF(OR($P185="",N($F185)=0),"",$P185/$F185)</f>
        <v/>
      </c>
      <c r="S185" s="21">
        <f>IF(OR($P185="",N($J185)=0),"",$P185/$J185)</f>
        <v/>
      </c>
      <c r="T185" s="22">
        <f>IF($S185="","",IF($S185&lt;=Configuración!$C$3,"En objetivo",IF($S185&lt;=Configuración!$C$4,"Alerta","Crítico")))</f>
        <v/>
      </c>
      <c r="U185" s="18">
        <f>IF(OR($Q185="",N(Configuración!$C$3)=0),"",$Q185/Configuración!$C$3)</f>
        <v/>
      </c>
      <c r="V185" s="22">
        <f>IF(OR($H185="",$I185=""),"",MAX(0,$H185-$I185))</f>
        <v/>
      </c>
      <c r="W185" s="16" t="n"/>
    </row>
    <row r="186">
      <c r="A186" s="19" t="n"/>
      <c r="B186" s="16" t="n"/>
      <c r="C186" s="16" t="n"/>
      <c r="D186" s="16" t="n"/>
      <c r="E186" s="16" t="n"/>
      <c r="F186" s="20" t="n"/>
      <c r="G186" s="20" t="n"/>
      <c r="H186" s="16" t="n"/>
      <c r="I186" s="16" t="n"/>
      <c r="J186" s="17" t="n"/>
      <c r="K186" s="17" t="n"/>
      <c r="L186" s="18">
        <f>IF($C186="","",N($F186)*N(IFERROR(INDEX('Vehículos y choferes'!$B$2:$B$16,MATCH($C186,'Vehículos y choferes'!$A$2:$A$16,0)),0))/100*N(IFERROR(INDEX('Vehículos y choferes'!$C$2:$C$16,MATCH($C186,'Vehículos y choferes'!$A$2:$A$16,0)),0)))</f>
        <v/>
      </c>
      <c r="M186" s="18">
        <f>IF($C186="","",N($F186)*N(IFERROR(INDEX('Vehículos y choferes'!$E$2:$E$16,MATCH($C186,'Vehículos y choferes'!$A$2:$A$16,0)),0)))</f>
        <v/>
      </c>
      <c r="N186" s="18">
        <f>IF($C186="","",N(IFERROR(INDEX('Vehículos y choferes'!$G$2:$G$16,MATCH($C186,'Vehículos y choferes'!$A$2:$A$16,0)),0)))</f>
        <v/>
      </c>
      <c r="O186" s="18">
        <f>IF(AND($D186="",$E186=""),"",N($G186)*(IF($D186="",0,IFERROR(INDEX('Vehículos y choferes'!$J$2:$J$31,MATCH($D186,'Vehículos y choferes'!$I$2:$I$31,0)),0))+IF($E186="",0,IFERROR(INDEX('Vehículos y choferes'!$J$2:$J$31,MATCH($E186,'Vehículos y choferes'!$I$2:$I$31,0)),0))))</f>
        <v/>
      </c>
      <c r="P186" s="18">
        <f>IF(AND($C186="",$D186=""),"",N($K186)+N($L186)+N($M186)+N($N186)+N($O186))</f>
        <v/>
      </c>
      <c r="Q186" s="18">
        <f>IF(OR($P186="",N($I186)=0),"",$P186/$I186)</f>
        <v/>
      </c>
      <c r="R186" s="18">
        <f>IF(OR($P186="",N($F186)=0),"",$P186/$F186)</f>
        <v/>
      </c>
      <c r="S186" s="21">
        <f>IF(OR($P186="",N($J186)=0),"",$P186/$J186)</f>
        <v/>
      </c>
      <c r="T186" s="22">
        <f>IF($S186="","",IF($S186&lt;=Configuración!$C$3,"En objetivo",IF($S186&lt;=Configuración!$C$4,"Alerta","Crítico")))</f>
        <v/>
      </c>
      <c r="U186" s="18">
        <f>IF(OR($Q186="",N(Configuración!$C$3)=0),"",$Q186/Configuración!$C$3)</f>
        <v/>
      </c>
      <c r="V186" s="22">
        <f>IF(OR($H186="",$I186=""),"",MAX(0,$H186-$I186))</f>
        <v/>
      </c>
      <c r="W186" s="16" t="n"/>
    </row>
    <row r="187">
      <c r="A187" s="19" t="n"/>
      <c r="B187" s="16" t="n"/>
      <c r="C187" s="16" t="n"/>
      <c r="D187" s="16" t="n"/>
      <c r="E187" s="16" t="n"/>
      <c r="F187" s="20" t="n"/>
      <c r="G187" s="20" t="n"/>
      <c r="H187" s="16" t="n"/>
      <c r="I187" s="16" t="n"/>
      <c r="J187" s="17" t="n"/>
      <c r="K187" s="17" t="n"/>
      <c r="L187" s="18">
        <f>IF($C187="","",N($F187)*N(IFERROR(INDEX('Vehículos y choferes'!$B$2:$B$16,MATCH($C187,'Vehículos y choferes'!$A$2:$A$16,0)),0))/100*N(IFERROR(INDEX('Vehículos y choferes'!$C$2:$C$16,MATCH($C187,'Vehículos y choferes'!$A$2:$A$16,0)),0)))</f>
        <v/>
      </c>
      <c r="M187" s="18">
        <f>IF($C187="","",N($F187)*N(IFERROR(INDEX('Vehículos y choferes'!$E$2:$E$16,MATCH($C187,'Vehículos y choferes'!$A$2:$A$16,0)),0)))</f>
        <v/>
      </c>
      <c r="N187" s="18">
        <f>IF($C187="","",N(IFERROR(INDEX('Vehículos y choferes'!$G$2:$G$16,MATCH($C187,'Vehículos y choferes'!$A$2:$A$16,0)),0)))</f>
        <v/>
      </c>
      <c r="O187" s="18">
        <f>IF(AND($D187="",$E187=""),"",N($G187)*(IF($D187="",0,IFERROR(INDEX('Vehículos y choferes'!$J$2:$J$31,MATCH($D187,'Vehículos y choferes'!$I$2:$I$31,0)),0))+IF($E187="",0,IFERROR(INDEX('Vehículos y choferes'!$J$2:$J$31,MATCH($E187,'Vehículos y choferes'!$I$2:$I$31,0)),0))))</f>
        <v/>
      </c>
      <c r="P187" s="18">
        <f>IF(AND($C187="",$D187=""),"",N($K187)+N($L187)+N($M187)+N($N187)+N($O187))</f>
        <v/>
      </c>
      <c r="Q187" s="18">
        <f>IF(OR($P187="",N($I187)=0),"",$P187/$I187)</f>
        <v/>
      </c>
      <c r="R187" s="18">
        <f>IF(OR($P187="",N($F187)=0),"",$P187/$F187)</f>
        <v/>
      </c>
      <c r="S187" s="21">
        <f>IF(OR($P187="",N($J187)=0),"",$P187/$J187)</f>
        <v/>
      </c>
      <c r="T187" s="22">
        <f>IF($S187="","",IF($S187&lt;=Configuración!$C$3,"En objetivo",IF($S187&lt;=Configuración!$C$4,"Alerta","Crítico")))</f>
        <v/>
      </c>
      <c r="U187" s="18">
        <f>IF(OR($Q187="",N(Configuración!$C$3)=0),"",$Q187/Configuración!$C$3)</f>
        <v/>
      </c>
      <c r="V187" s="22">
        <f>IF(OR($H187="",$I187=""),"",MAX(0,$H187-$I187))</f>
        <v/>
      </c>
      <c r="W187" s="16" t="n"/>
    </row>
    <row r="188">
      <c r="A188" s="19" t="n"/>
      <c r="B188" s="16" t="n"/>
      <c r="C188" s="16" t="n"/>
      <c r="D188" s="16" t="n"/>
      <c r="E188" s="16" t="n"/>
      <c r="F188" s="20" t="n"/>
      <c r="G188" s="20" t="n"/>
      <c r="H188" s="16" t="n"/>
      <c r="I188" s="16" t="n"/>
      <c r="J188" s="17" t="n"/>
      <c r="K188" s="17" t="n"/>
      <c r="L188" s="18">
        <f>IF($C188="","",N($F188)*N(IFERROR(INDEX('Vehículos y choferes'!$B$2:$B$16,MATCH($C188,'Vehículos y choferes'!$A$2:$A$16,0)),0))/100*N(IFERROR(INDEX('Vehículos y choferes'!$C$2:$C$16,MATCH($C188,'Vehículos y choferes'!$A$2:$A$16,0)),0)))</f>
        <v/>
      </c>
      <c r="M188" s="18">
        <f>IF($C188="","",N($F188)*N(IFERROR(INDEX('Vehículos y choferes'!$E$2:$E$16,MATCH($C188,'Vehículos y choferes'!$A$2:$A$16,0)),0)))</f>
        <v/>
      </c>
      <c r="N188" s="18">
        <f>IF($C188="","",N(IFERROR(INDEX('Vehículos y choferes'!$G$2:$G$16,MATCH($C188,'Vehículos y choferes'!$A$2:$A$16,0)),0)))</f>
        <v/>
      </c>
      <c r="O188" s="18">
        <f>IF(AND($D188="",$E188=""),"",N($G188)*(IF($D188="",0,IFERROR(INDEX('Vehículos y choferes'!$J$2:$J$31,MATCH($D188,'Vehículos y choferes'!$I$2:$I$31,0)),0))+IF($E188="",0,IFERROR(INDEX('Vehículos y choferes'!$J$2:$J$31,MATCH($E188,'Vehículos y choferes'!$I$2:$I$31,0)),0))))</f>
        <v/>
      </c>
      <c r="P188" s="18">
        <f>IF(AND($C188="",$D188=""),"",N($K188)+N($L188)+N($M188)+N($N188)+N($O188))</f>
        <v/>
      </c>
      <c r="Q188" s="18">
        <f>IF(OR($P188="",N($I188)=0),"",$P188/$I188)</f>
        <v/>
      </c>
      <c r="R188" s="18">
        <f>IF(OR($P188="",N($F188)=0),"",$P188/$F188)</f>
        <v/>
      </c>
      <c r="S188" s="21">
        <f>IF(OR($P188="",N($J188)=0),"",$P188/$J188)</f>
        <v/>
      </c>
      <c r="T188" s="22">
        <f>IF($S188="","",IF($S188&lt;=Configuración!$C$3,"En objetivo",IF($S188&lt;=Configuración!$C$4,"Alerta","Crítico")))</f>
        <v/>
      </c>
      <c r="U188" s="18">
        <f>IF(OR($Q188="",N(Configuración!$C$3)=0),"",$Q188/Configuración!$C$3)</f>
        <v/>
      </c>
      <c r="V188" s="22">
        <f>IF(OR($H188="",$I188=""),"",MAX(0,$H188-$I188))</f>
        <v/>
      </c>
      <c r="W188" s="16" t="n"/>
    </row>
    <row r="189">
      <c r="A189" s="19" t="n"/>
      <c r="B189" s="16" t="n"/>
      <c r="C189" s="16" t="n"/>
      <c r="D189" s="16" t="n"/>
      <c r="E189" s="16" t="n"/>
      <c r="F189" s="20" t="n"/>
      <c r="G189" s="20" t="n"/>
      <c r="H189" s="16" t="n"/>
      <c r="I189" s="16" t="n"/>
      <c r="J189" s="17" t="n"/>
      <c r="K189" s="17" t="n"/>
      <c r="L189" s="18">
        <f>IF($C189="","",N($F189)*N(IFERROR(INDEX('Vehículos y choferes'!$B$2:$B$16,MATCH($C189,'Vehículos y choferes'!$A$2:$A$16,0)),0))/100*N(IFERROR(INDEX('Vehículos y choferes'!$C$2:$C$16,MATCH($C189,'Vehículos y choferes'!$A$2:$A$16,0)),0)))</f>
        <v/>
      </c>
      <c r="M189" s="18">
        <f>IF($C189="","",N($F189)*N(IFERROR(INDEX('Vehículos y choferes'!$E$2:$E$16,MATCH($C189,'Vehículos y choferes'!$A$2:$A$16,0)),0)))</f>
        <v/>
      </c>
      <c r="N189" s="18">
        <f>IF($C189="","",N(IFERROR(INDEX('Vehículos y choferes'!$G$2:$G$16,MATCH($C189,'Vehículos y choferes'!$A$2:$A$16,0)),0)))</f>
        <v/>
      </c>
      <c r="O189" s="18">
        <f>IF(AND($D189="",$E189=""),"",N($G189)*(IF($D189="",0,IFERROR(INDEX('Vehículos y choferes'!$J$2:$J$31,MATCH($D189,'Vehículos y choferes'!$I$2:$I$31,0)),0))+IF($E189="",0,IFERROR(INDEX('Vehículos y choferes'!$J$2:$J$31,MATCH($E189,'Vehículos y choferes'!$I$2:$I$31,0)),0))))</f>
        <v/>
      </c>
      <c r="P189" s="18">
        <f>IF(AND($C189="",$D189=""),"",N($K189)+N($L189)+N($M189)+N($N189)+N($O189))</f>
        <v/>
      </c>
      <c r="Q189" s="18">
        <f>IF(OR($P189="",N($I189)=0),"",$P189/$I189)</f>
        <v/>
      </c>
      <c r="R189" s="18">
        <f>IF(OR($P189="",N($F189)=0),"",$P189/$F189)</f>
        <v/>
      </c>
      <c r="S189" s="21">
        <f>IF(OR($P189="",N($J189)=0),"",$P189/$J189)</f>
        <v/>
      </c>
      <c r="T189" s="22">
        <f>IF($S189="","",IF($S189&lt;=Configuración!$C$3,"En objetivo",IF($S189&lt;=Configuración!$C$4,"Alerta","Crítico")))</f>
        <v/>
      </c>
      <c r="U189" s="18">
        <f>IF(OR($Q189="",N(Configuración!$C$3)=0),"",$Q189/Configuración!$C$3)</f>
        <v/>
      </c>
      <c r="V189" s="22">
        <f>IF(OR($H189="",$I189=""),"",MAX(0,$H189-$I189))</f>
        <v/>
      </c>
      <c r="W189" s="16" t="n"/>
    </row>
    <row r="190">
      <c r="A190" s="19" t="n"/>
      <c r="B190" s="16" t="n"/>
      <c r="C190" s="16" t="n"/>
      <c r="D190" s="16" t="n"/>
      <c r="E190" s="16" t="n"/>
      <c r="F190" s="20" t="n"/>
      <c r="G190" s="20" t="n"/>
      <c r="H190" s="16" t="n"/>
      <c r="I190" s="16" t="n"/>
      <c r="J190" s="17" t="n"/>
      <c r="K190" s="17" t="n"/>
      <c r="L190" s="18">
        <f>IF($C190="","",N($F190)*N(IFERROR(INDEX('Vehículos y choferes'!$B$2:$B$16,MATCH($C190,'Vehículos y choferes'!$A$2:$A$16,0)),0))/100*N(IFERROR(INDEX('Vehículos y choferes'!$C$2:$C$16,MATCH($C190,'Vehículos y choferes'!$A$2:$A$16,0)),0)))</f>
        <v/>
      </c>
      <c r="M190" s="18">
        <f>IF($C190="","",N($F190)*N(IFERROR(INDEX('Vehículos y choferes'!$E$2:$E$16,MATCH($C190,'Vehículos y choferes'!$A$2:$A$16,0)),0)))</f>
        <v/>
      </c>
      <c r="N190" s="18">
        <f>IF($C190="","",N(IFERROR(INDEX('Vehículos y choferes'!$G$2:$G$16,MATCH($C190,'Vehículos y choferes'!$A$2:$A$16,0)),0)))</f>
        <v/>
      </c>
      <c r="O190" s="18">
        <f>IF(AND($D190="",$E190=""),"",N($G190)*(IF($D190="",0,IFERROR(INDEX('Vehículos y choferes'!$J$2:$J$31,MATCH($D190,'Vehículos y choferes'!$I$2:$I$31,0)),0))+IF($E190="",0,IFERROR(INDEX('Vehículos y choferes'!$J$2:$J$31,MATCH($E190,'Vehículos y choferes'!$I$2:$I$31,0)),0))))</f>
        <v/>
      </c>
      <c r="P190" s="18">
        <f>IF(AND($C190="",$D190=""),"",N($K190)+N($L190)+N($M190)+N($N190)+N($O190))</f>
        <v/>
      </c>
      <c r="Q190" s="18">
        <f>IF(OR($P190="",N($I190)=0),"",$P190/$I190)</f>
        <v/>
      </c>
      <c r="R190" s="18">
        <f>IF(OR($P190="",N($F190)=0),"",$P190/$F190)</f>
        <v/>
      </c>
      <c r="S190" s="21">
        <f>IF(OR($P190="",N($J190)=0),"",$P190/$J190)</f>
        <v/>
      </c>
      <c r="T190" s="22">
        <f>IF($S190="","",IF($S190&lt;=Configuración!$C$3,"En objetivo",IF($S190&lt;=Configuración!$C$4,"Alerta","Crítico")))</f>
        <v/>
      </c>
      <c r="U190" s="18">
        <f>IF(OR($Q190="",N(Configuración!$C$3)=0),"",$Q190/Configuración!$C$3)</f>
        <v/>
      </c>
      <c r="V190" s="22">
        <f>IF(OR($H190="",$I190=""),"",MAX(0,$H190-$I190))</f>
        <v/>
      </c>
      <c r="W190" s="16" t="n"/>
    </row>
    <row r="191">
      <c r="A191" s="19" t="n"/>
      <c r="B191" s="16" t="n"/>
      <c r="C191" s="16" t="n"/>
      <c r="D191" s="16" t="n"/>
      <c r="E191" s="16" t="n"/>
      <c r="F191" s="20" t="n"/>
      <c r="G191" s="20" t="n"/>
      <c r="H191" s="16" t="n"/>
      <c r="I191" s="16" t="n"/>
      <c r="J191" s="17" t="n"/>
      <c r="K191" s="17" t="n"/>
      <c r="L191" s="18">
        <f>IF($C191="","",N($F191)*N(IFERROR(INDEX('Vehículos y choferes'!$B$2:$B$16,MATCH($C191,'Vehículos y choferes'!$A$2:$A$16,0)),0))/100*N(IFERROR(INDEX('Vehículos y choferes'!$C$2:$C$16,MATCH($C191,'Vehículos y choferes'!$A$2:$A$16,0)),0)))</f>
        <v/>
      </c>
      <c r="M191" s="18">
        <f>IF($C191="","",N($F191)*N(IFERROR(INDEX('Vehículos y choferes'!$E$2:$E$16,MATCH($C191,'Vehículos y choferes'!$A$2:$A$16,0)),0)))</f>
        <v/>
      </c>
      <c r="N191" s="18">
        <f>IF($C191="","",N(IFERROR(INDEX('Vehículos y choferes'!$G$2:$G$16,MATCH($C191,'Vehículos y choferes'!$A$2:$A$16,0)),0)))</f>
        <v/>
      </c>
      <c r="O191" s="18">
        <f>IF(AND($D191="",$E191=""),"",N($G191)*(IF($D191="",0,IFERROR(INDEX('Vehículos y choferes'!$J$2:$J$31,MATCH($D191,'Vehículos y choferes'!$I$2:$I$31,0)),0))+IF($E191="",0,IFERROR(INDEX('Vehículos y choferes'!$J$2:$J$31,MATCH($E191,'Vehículos y choferes'!$I$2:$I$31,0)),0))))</f>
        <v/>
      </c>
      <c r="P191" s="18">
        <f>IF(AND($C191="",$D191=""),"",N($K191)+N($L191)+N($M191)+N($N191)+N($O191))</f>
        <v/>
      </c>
      <c r="Q191" s="18">
        <f>IF(OR($P191="",N($I191)=0),"",$P191/$I191)</f>
        <v/>
      </c>
      <c r="R191" s="18">
        <f>IF(OR($P191="",N($F191)=0),"",$P191/$F191)</f>
        <v/>
      </c>
      <c r="S191" s="21">
        <f>IF(OR($P191="",N($J191)=0),"",$P191/$J191)</f>
        <v/>
      </c>
      <c r="T191" s="22">
        <f>IF($S191="","",IF($S191&lt;=Configuración!$C$3,"En objetivo",IF($S191&lt;=Configuración!$C$4,"Alerta","Crítico")))</f>
        <v/>
      </c>
      <c r="U191" s="18">
        <f>IF(OR($Q191="",N(Configuración!$C$3)=0),"",$Q191/Configuración!$C$3)</f>
        <v/>
      </c>
      <c r="V191" s="22">
        <f>IF(OR($H191="",$I191=""),"",MAX(0,$H191-$I191))</f>
        <v/>
      </c>
      <c r="W191" s="16" t="n"/>
    </row>
    <row r="192">
      <c r="A192" s="19" t="n"/>
      <c r="B192" s="16" t="n"/>
      <c r="C192" s="16" t="n"/>
      <c r="D192" s="16" t="n"/>
      <c r="E192" s="16" t="n"/>
      <c r="F192" s="20" t="n"/>
      <c r="G192" s="20" t="n"/>
      <c r="H192" s="16" t="n"/>
      <c r="I192" s="16" t="n"/>
      <c r="J192" s="17" t="n"/>
      <c r="K192" s="17" t="n"/>
      <c r="L192" s="18">
        <f>IF($C192="","",N($F192)*N(IFERROR(INDEX('Vehículos y choferes'!$B$2:$B$16,MATCH($C192,'Vehículos y choferes'!$A$2:$A$16,0)),0))/100*N(IFERROR(INDEX('Vehículos y choferes'!$C$2:$C$16,MATCH($C192,'Vehículos y choferes'!$A$2:$A$16,0)),0)))</f>
        <v/>
      </c>
      <c r="M192" s="18">
        <f>IF($C192="","",N($F192)*N(IFERROR(INDEX('Vehículos y choferes'!$E$2:$E$16,MATCH($C192,'Vehículos y choferes'!$A$2:$A$16,0)),0)))</f>
        <v/>
      </c>
      <c r="N192" s="18">
        <f>IF($C192="","",N(IFERROR(INDEX('Vehículos y choferes'!$G$2:$G$16,MATCH($C192,'Vehículos y choferes'!$A$2:$A$16,0)),0)))</f>
        <v/>
      </c>
      <c r="O192" s="18">
        <f>IF(AND($D192="",$E192=""),"",N($G192)*(IF($D192="",0,IFERROR(INDEX('Vehículos y choferes'!$J$2:$J$31,MATCH($D192,'Vehículos y choferes'!$I$2:$I$31,0)),0))+IF($E192="",0,IFERROR(INDEX('Vehículos y choferes'!$J$2:$J$31,MATCH($E192,'Vehículos y choferes'!$I$2:$I$31,0)),0))))</f>
        <v/>
      </c>
      <c r="P192" s="18">
        <f>IF(AND($C192="",$D192=""),"",N($K192)+N($L192)+N($M192)+N($N192)+N($O192))</f>
        <v/>
      </c>
      <c r="Q192" s="18">
        <f>IF(OR($P192="",N($I192)=0),"",$P192/$I192)</f>
        <v/>
      </c>
      <c r="R192" s="18">
        <f>IF(OR($P192="",N($F192)=0),"",$P192/$F192)</f>
        <v/>
      </c>
      <c r="S192" s="21">
        <f>IF(OR($P192="",N($J192)=0),"",$P192/$J192)</f>
        <v/>
      </c>
      <c r="T192" s="22">
        <f>IF($S192="","",IF($S192&lt;=Configuración!$C$3,"En objetivo",IF($S192&lt;=Configuración!$C$4,"Alerta","Crítico")))</f>
        <v/>
      </c>
      <c r="U192" s="18">
        <f>IF(OR($Q192="",N(Configuración!$C$3)=0),"",$Q192/Configuración!$C$3)</f>
        <v/>
      </c>
      <c r="V192" s="22">
        <f>IF(OR($H192="",$I192=""),"",MAX(0,$H192-$I192))</f>
        <v/>
      </c>
      <c r="W192" s="16" t="n"/>
    </row>
    <row r="193">
      <c r="A193" s="19" t="n"/>
      <c r="B193" s="16" t="n"/>
      <c r="C193" s="16" t="n"/>
      <c r="D193" s="16" t="n"/>
      <c r="E193" s="16" t="n"/>
      <c r="F193" s="20" t="n"/>
      <c r="G193" s="20" t="n"/>
      <c r="H193" s="16" t="n"/>
      <c r="I193" s="16" t="n"/>
      <c r="J193" s="17" t="n"/>
      <c r="K193" s="17" t="n"/>
      <c r="L193" s="18">
        <f>IF($C193="","",N($F193)*N(IFERROR(INDEX('Vehículos y choferes'!$B$2:$B$16,MATCH($C193,'Vehículos y choferes'!$A$2:$A$16,0)),0))/100*N(IFERROR(INDEX('Vehículos y choferes'!$C$2:$C$16,MATCH($C193,'Vehículos y choferes'!$A$2:$A$16,0)),0)))</f>
        <v/>
      </c>
      <c r="M193" s="18">
        <f>IF($C193="","",N($F193)*N(IFERROR(INDEX('Vehículos y choferes'!$E$2:$E$16,MATCH($C193,'Vehículos y choferes'!$A$2:$A$16,0)),0)))</f>
        <v/>
      </c>
      <c r="N193" s="18">
        <f>IF($C193="","",N(IFERROR(INDEX('Vehículos y choferes'!$G$2:$G$16,MATCH($C193,'Vehículos y choferes'!$A$2:$A$16,0)),0)))</f>
        <v/>
      </c>
      <c r="O193" s="18">
        <f>IF(AND($D193="",$E193=""),"",N($G193)*(IF($D193="",0,IFERROR(INDEX('Vehículos y choferes'!$J$2:$J$31,MATCH($D193,'Vehículos y choferes'!$I$2:$I$31,0)),0))+IF($E193="",0,IFERROR(INDEX('Vehículos y choferes'!$J$2:$J$31,MATCH($E193,'Vehículos y choferes'!$I$2:$I$31,0)),0))))</f>
        <v/>
      </c>
      <c r="P193" s="18">
        <f>IF(AND($C193="",$D193=""),"",N($K193)+N($L193)+N($M193)+N($N193)+N($O193))</f>
        <v/>
      </c>
      <c r="Q193" s="18">
        <f>IF(OR($P193="",N($I193)=0),"",$P193/$I193)</f>
        <v/>
      </c>
      <c r="R193" s="18">
        <f>IF(OR($P193="",N($F193)=0),"",$P193/$F193)</f>
        <v/>
      </c>
      <c r="S193" s="21">
        <f>IF(OR($P193="",N($J193)=0),"",$P193/$J193)</f>
        <v/>
      </c>
      <c r="T193" s="22">
        <f>IF($S193="","",IF($S193&lt;=Configuración!$C$3,"En objetivo",IF($S193&lt;=Configuración!$C$4,"Alerta","Crítico")))</f>
        <v/>
      </c>
      <c r="U193" s="18">
        <f>IF(OR($Q193="",N(Configuración!$C$3)=0),"",$Q193/Configuración!$C$3)</f>
        <v/>
      </c>
      <c r="V193" s="22">
        <f>IF(OR($H193="",$I193=""),"",MAX(0,$H193-$I193))</f>
        <v/>
      </c>
      <c r="W193" s="16" t="n"/>
    </row>
    <row r="194">
      <c r="A194" s="19" t="n"/>
      <c r="B194" s="16" t="n"/>
      <c r="C194" s="16" t="n"/>
      <c r="D194" s="16" t="n"/>
      <c r="E194" s="16" t="n"/>
      <c r="F194" s="20" t="n"/>
      <c r="G194" s="20" t="n"/>
      <c r="H194" s="16" t="n"/>
      <c r="I194" s="16" t="n"/>
      <c r="J194" s="17" t="n"/>
      <c r="K194" s="17" t="n"/>
      <c r="L194" s="18">
        <f>IF($C194="","",N($F194)*N(IFERROR(INDEX('Vehículos y choferes'!$B$2:$B$16,MATCH($C194,'Vehículos y choferes'!$A$2:$A$16,0)),0))/100*N(IFERROR(INDEX('Vehículos y choferes'!$C$2:$C$16,MATCH($C194,'Vehículos y choferes'!$A$2:$A$16,0)),0)))</f>
        <v/>
      </c>
      <c r="M194" s="18">
        <f>IF($C194="","",N($F194)*N(IFERROR(INDEX('Vehículos y choferes'!$E$2:$E$16,MATCH($C194,'Vehículos y choferes'!$A$2:$A$16,0)),0)))</f>
        <v/>
      </c>
      <c r="N194" s="18">
        <f>IF($C194="","",N(IFERROR(INDEX('Vehículos y choferes'!$G$2:$G$16,MATCH($C194,'Vehículos y choferes'!$A$2:$A$16,0)),0)))</f>
        <v/>
      </c>
      <c r="O194" s="18">
        <f>IF(AND($D194="",$E194=""),"",N($G194)*(IF($D194="",0,IFERROR(INDEX('Vehículos y choferes'!$J$2:$J$31,MATCH($D194,'Vehículos y choferes'!$I$2:$I$31,0)),0))+IF($E194="",0,IFERROR(INDEX('Vehículos y choferes'!$J$2:$J$31,MATCH($E194,'Vehículos y choferes'!$I$2:$I$31,0)),0))))</f>
        <v/>
      </c>
      <c r="P194" s="18">
        <f>IF(AND($C194="",$D194=""),"",N($K194)+N($L194)+N($M194)+N($N194)+N($O194))</f>
        <v/>
      </c>
      <c r="Q194" s="18">
        <f>IF(OR($P194="",N($I194)=0),"",$P194/$I194)</f>
        <v/>
      </c>
      <c r="R194" s="18">
        <f>IF(OR($P194="",N($F194)=0),"",$P194/$F194)</f>
        <v/>
      </c>
      <c r="S194" s="21">
        <f>IF(OR($P194="",N($J194)=0),"",$P194/$J194)</f>
        <v/>
      </c>
      <c r="T194" s="22">
        <f>IF($S194="","",IF($S194&lt;=Configuración!$C$3,"En objetivo",IF($S194&lt;=Configuración!$C$4,"Alerta","Crítico")))</f>
        <v/>
      </c>
      <c r="U194" s="18">
        <f>IF(OR($Q194="",N(Configuración!$C$3)=0),"",$Q194/Configuración!$C$3)</f>
        <v/>
      </c>
      <c r="V194" s="22">
        <f>IF(OR($H194="",$I194=""),"",MAX(0,$H194-$I194))</f>
        <v/>
      </c>
      <c r="W194" s="16" t="n"/>
    </row>
    <row r="195">
      <c r="A195" s="19" t="n"/>
      <c r="B195" s="16" t="n"/>
      <c r="C195" s="16" t="n"/>
      <c r="D195" s="16" t="n"/>
      <c r="E195" s="16" t="n"/>
      <c r="F195" s="20" t="n"/>
      <c r="G195" s="20" t="n"/>
      <c r="H195" s="16" t="n"/>
      <c r="I195" s="16" t="n"/>
      <c r="J195" s="17" t="n"/>
      <c r="K195" s="17" t="n"/>
      <c r="L195" s="18">
        <f>IF($C195="","",N($F195)*N(IFERROR(INDEX('Vehículos y choferes'!$B$2:$B$16,MATCH($C195,'Vehículos y choferes'!$A$2:$A$16,0)),0))/100*N(IFERROR(INDEX('Vehículos y choferes'!$C$2:$C$16,MATCH($C195,'Vehículos y choferes'!$A$2:$A$16,0)),0)))</f>
        <v/>
      </c>
      <c r="M195" s="18">
        <f>IF($C195="","",N($F195)*N(IFERROR(INDEX('Vehículos y choferes'!$E$2:$E$16,MATCH($C195,'Vehículos y choferes'!$A$2:$A$16,0)),0)))</f>
        <v/>
      </c>
      <c r="N195" s="18">
        <f>IF($C195="","",N(IFERROR(INDEX('Vehículos y choferes'!$G$2:$G$16,MATCH($C195,'Vehículos y choferes'!$A$2:$A$16,0)),0)))</f>
        <v/>
      </c>
      <c r="O195" s="18">
        <f>IF(AND($D195="",$E195=""),"",N($G195)*(IF($D195="",0,IFERROR(INDEX('Vehículos y choferes'!$J$2:$J$31,MATCH($D195,'Vehículos y choferes'!$I$2:$I$31,0)),0))+IF($E195="",0,IFERROR(INDEX('Vehículos y choferes'!$J$2:$J$31,MATCH($E195,'Vehículos y choferes'!$I$2:$I$31,0)),0))))</f>
        <v/>
      </c>
      <c r="P195" s="18">
        <f>IF(AND($C195="",$D195=""),"",N($K195)+N($L195)+N($M195)+N($N195)+N($O195))</f>
        <v/>
      </c>
      <c r="Q195" s="18">
        <f>IF(OR($P195="",N($I195)=0),"",$P195/$I195)</f>
        <v/>
      </c>
      <c r="R195" s="18">
        <f>IF(OR($P195="",N($F195)=0),"",$P195/$F195)</f>
        <v/>
      </c>
      <c r="S195" s="21">
        <f>IF(OR($P195="",N($J195)=0),"",$P195/$J195)</f>
        <v/>
      </c>
      <c r="T195" s="22">
        <f>IF($S195="","",IF($S195&lt;=Configuración!$C$3,"En objetivo",IF($S195&lt;=Configuración!$C$4,"Alerta","Crítico")))</f>
        <v/>
      </c>
      <c r="U195" s="18">
        <f>IF(OR($Q195="",N(Configuración!$C$3)=0),"",$Q195/Configuración!$C$3)</f>
        <v/>
      </c>
      <c r="V195" s="22">
        <f>IF(OR($H195="",$I195=""),"",MAX(0,$H195-$I195))</f>
        <v/>
      </c>
      <c r="W195" s="16" t="n"/>
    </row>
    <row r="196">
      <c r="A196" s="19" t="n"/>
      <c r="B196" s="16" t="n"/>
      <c r="C196" s="16" t="n"/>
      <c r="D196" s="16" t="n"/>
      <c r="E196" s="16" t="n"/>
      <c r="F196" s="20" t="n"/>
      <c r="G196" s="20" t="n"/>
      <c r="H196" s="16" t="n"/>
      <c r="I196" s="16" t="n"/>
      <c r="J196" s="17" t="n"/>
      <c r="K196" s="17" t="n"/>
      <c r="L196" s="18">
        <f>IF($C196="","",N($F196)*N(IFERROR(INDEX('Vehículos y choferes'!$B$2:$B$16,MATCH($C196,'Vehículos y choferes'!$A$2:$A$16,0)),0))/100*N(IFERROR(INDEX('Vehículos y choferes'!$C$2:$C$16,MATCH($C196,'Vehículos y choferes'!$A$2:$A$16,0)),0)))</f>
        <v/>
      </c>
      <c r="M196" s="18">
        <f>IF($C196="","",N($F196)*N(IFERROR(INDEX('Vehículos y choferes'!$E$2:$E$16,MATCH($C196,'Vehículos y choferes'!$A$2:$A$16,0)),0)))</f>
        <v/>
      </c>
      <c r="N196" s="18">
        <f>IF($C196="","",N(IFERROR(INDEX('Vehículos y choferes'!$G$2:$G$16,MATCH($C196,'Vehículos y choferes'!$A$2:$A$16,0)),0)))</f>
        <v/>
      </c>
      <c r="O196" s="18">
        <f>IF(AND($D196="",$E196=""),"",N($G196)*(IF($D196="",0,IFERROR(INDEX('Vehículos y choferes'!$J$2:$J$31,MATCH($D196,'Vehículos y choferes'!$I$2:$I$31,0)),0))+IF($E196="",0,IFERROR(INDEX('Vehículos y choferes'!$J$2:$J$31,MATCH($E196,'Vehículos y choferes'!$I$2:$I$31,0)),0))))</f>
        <v/>
      </c>
      <c r="P196" s="18">
        <f>IF(AND($C196="",$D196=""),"",N($K196)+N($L196)+N($M196)+N($N196)+N($O196))</f>
        <v/>
      </c>
      <c r="Q196" s="18">
        <f>IF(OR($P196="",N($I196)=0),"",$P196/$I196)</f>
        <v/>
      </c>
      <c r="R196" s="18">
        <f>IF(OR($P196="",N($F196)=0),"",$P196/$F196)</f>
        <v/>
      </c>
      <c r="S196" s="21">
        <f>IF(OR($P196="",N($J196)=0),"",$P196/$J196)</f>
        <v/>
      </c>
      <c r="T196" s="22">
        <f>IF($S196="","",IF($S196&lt;=Configuración!$C$3,"En objetivo",IF($S196&lt;=Configuración!$C$4,"Alerta","Crítico")))</f>
        <v/>
      </c>
      <c r="U196" s="18">
        <f>IF(OR($Q196="",N(Configuración!$C$3)=0),"",$Q196/Configuración!$C$3)</f>
        <v/>
      </c>
      <c r="V196" s="22">
        <f>IF(OR($H196="",$I196=""),"",MAX(0,$H196-$I196))</f>
        <v/>
      </c>
      <c r="W196" s="16" t="n"/>
    </row>
    <row r="197">
      <c r="A197" s="19" t="n"/>
      <c r="B197" s="16" t="n"/>
      <c r="C197" s="16" t="n"/>
      <c r="D197" s="16" t="n"/>
      <c r="E197" s="16" t="n"/>
      <c r="F197" s="20" t="n"/>
      <c r="G197" s="20" t="n"/>
      <c r="H197" s="16" t="n"/>
      <c r="I197" s="16" t="n"/>
      <c r="J197" s="17" t="n"/>
      <c r="K197" s="17" t="n"/>
      <c r="L197" s="18">
        <f>IF($C197="","",N($F197)*N(IFERROR(INDEX('Vehículos y choferes'!$B$2:$B$16,MATCH($C197,'Vehículos y choferes'!$A$2:$A$16,0)),0))/100*N(IFERROR(INDEX('Vehículos y choferes'!$C$2:$C$16,MATCH($C197,'Vehículos y choferes'!$A$2:$A$16,0)),0)))</f>
        <v/>
      </c>
      <c r="M197" s="18">
        <f>IF($C197="","",N($F197)*N(IFERROR(INDEX('Vehículos y choferes'!$E$2:$E$16,MATCH($C197,'Vehículos y choferes'!$A$2:$A$16,0)),0)))</f>
        <v/>
      </c>
      <c r="N197" s="18">
        <f>IF($C197="","",N(IFERROR(INDEX('Vehículos y choferes'!$G$2:$G$16,MATCH($C197,'Vehículos y choferes'!$A$2:$A$16,0)),0)))</f>
        <v/>
      </c>
      <c r="O197" s="18">
        <f>IF(AND($D197="",$E197=""),"",N($G197)*(IF($D197="",0,IFERROR(INDEX('Vehículos y choferes'!$J$2:$J$31,MATCH($D197,'Vehículos y choferes'!$I$2:$I$31,0)),0))+IF($E197="",0,IFERROR(INDEX('Vehículos y choferes'!$J$2:$J$31,MATCH($E197,'Vehículos y choferes'!$I$2:$I$31,0)),0))))</f>
        <v/>
      </c>
      <c r="P197" s="18">
        <f>IF(AND($C197="",$D197=""),"",N($K197)+N($L197)+N($M197)+N($N197)+N($O197))</f>
        <v/>
      </c>
      <c r="Q197" s="18">
        <f>IF(OR($P197="",N($I197)=0),"",$P197/$I197)</f>
        <v/>
      </c>
      <c r="R197" s="18">
        <f>IF(OR($P197="",N($F197)=0),"",$P197/$F197)</f>
        <v/>
      </c>
      <c r="S197" s="21">
        <f>IF(OR($P197="",N($J197)=0),"",$P197/$J197)</f>
        <v/>
      </c>
      <c r="T197" s="22">
        <f>IF($S197="","",IF($S197&lt;=Configuración!$C$3,"En objetivo",IF($S197&lt;=Configuración!$C$4,"Alerta","Crítico")))</f>
        <v/>
      </c>
      <c r="U197" s="18">
        <f>IF(OR($Q197="",N(Configuración!$C$3)=0),"",$Q197/Configuración!$C$3)</f>
        <v/>
      </c>
      <c r="V197" s="22">
        <f>IF(OR($H197="",$I197=""),"",MAX(0,$H197-$I197))</f>
        <v/>
      </c>
      <c r="W197" s="16" t="n"/>
    </row>
    <row r="198">
      <c r="A198" s="19" t="n"/>
      <c r="B198" s="16" t="n"/>
      <c r="C198" s="16" t="n"/>
      <c r="D198" s="16" t="n"/>
      <c r="E198" s="16" t="n"/>
      <c r="F198" s="20" t="n"/>
      <c r="G198" s="20" t="n"/>
      <c r="H198" s="16" t="n"/>
      <c r="I198" s="16" t="n"/>
      <c r="J198" s="17" t="n"/>
      <c r="K198" s="17" t="n"/>
      <c r="L198" s="18">
        <f>IF($C198="","",N($F198)*N(IFERROR(INDEX('Vehículos y choferes'!$B$2:$B$16,MATCH($C198,'Vehículos y choferes'!$A$2:$A$16,0)),0))/100*N(IFERROR(INDEX('Vehículos y choferes'!$C$2:$C$16,MATCH($C198,'Vehículos y choferes'!$A$2:$A$16,0)),0)))</f>
        <v/>
      </c>
      <c r="M198" s="18">
        <f>IF($C198="","",N($F198)*N(IFERROR(INDEX('Vehículos y choferes'!$E$2:$E$16,MATCH($C198,'Vehículos y choferes'!$A$2:$A$16,0)),0)))</f>
        <v/>
      </c>
      <c r="N198" s="18">
        <f>IF($C198="","",N(IFERROR(INDEX('Vehículos y choferes'!$G$2:$G$16,MATCH($C198,'Vehículos y choferes'!$A$2:$A$16,0)),0)))</f>
        <v/>
      </c>
      <c r="O198" s="18">
        <f>IF(AND($D198="",$E198=""),"",N($G198)*(IF($D198="",0,IFERROR(INDEX('Vehículos y choferes'!$J$2:$J$31,MATCH($D198,'Vehículos y choferes'!$I$2:$I$31,0)),0))+IF($E198="",0,IFERROR(INDEX('Vehículos y choferes'!$J$2:$J$31,MATCH($E198,'Vehículos y choferes'!$I$2:$I$31,0)),0))))</f>
        <v/>
      </c>
      <c r="P198" s="18">
        <f>IF(AND($C198="",$D198=""),"",N($K198)+N($L198)+N($M198)+N($N198)+N($O198))</f>
        <v/>
      </c>
      <c r="Q198" s="18">
        <f>IF(OR($P198="",N($I198)=0),"",$P198/$I198)</f>
        <v/>
      </c>
      <c r="R198" s="18">
        <f>IF(OR($P198="",N($F198)=0),"",$P198/$F198)</f>
        <v/>
      </c>
      <c r="S198" s="21">
        <f>IF(OR($P198="",N($J198)=0),"",$P198/$J198)</f>
        <v/>
      </c>
      <c r="T198" s="22">
        <f>IF($S198="","",IF($S198&lt;=Configuración!$C$3,"En objetivo",IF($S198&lt;=Configuración!$C$4,"Alerta","Crítico")))</f>
        <v/>
      </c>
      <c r="U198" s="18">
        <f>IF(OR($Q198="",N(Configuración!$C$3)=0),"",$Q198/Configuración!$C$3)</f>
        <v/>
      </c>
      <c r="V198" s="22">
        <f>IF(OR($H198="",$I198=""),"",MAX(0,$H198-$I198))</f>
        <v/>
      </c>
      <c r="W198" s="16" t="n"/>
    </row>
    <row r="199">
      <c r="A199" s="19" t="n"/>
      <c r="B199" s="16" t="n"/>
      <c r="C199" s="16" t="n"/>
      <c r="D199" s="16" t="n"/>
      <c r="E199" s="16" t="n"/>
      <c r="F199" s="20" t="n"/>
      <c r="G199" s="20" t="n"/>
      <c r="H199" s="16" t="n"/>
      <c r="I199" s="16" t="n"/>
      <c r="J199" s="17" t="n"/>
      <c r="K199" s="17" t="n"/>
      <c r="L199" s="18">
        <f>IF($C199="","",N($F199)*N(IFERROR(INDEX('Vehículos y choferes'!$B$2:$B$16,MATCH($C199,'Vehículos y choferes'!$A$2:$A$16,0)),0))/100*N(IFERROR(INDEX('Vehículos y choferes'!$C$2:$C$16,MATCH($C199,'Vehículos y choferes'!$A$2:$A$16,0)),0)))</f>
        <v/>
      </c>
      <c r="M199" s="18">
        <f>IF($C199="","",N($F199)*N(IFERROR(INDEX('Vehículos y choferes'!$E$2:$E$16,MATCH($C199,'Vehículos y choferes'!$A$2:$A$16,0)),0)))</f>
        <v/>
      </c>
      <c r="N199" s="18">
        <f>IF($C199="","",N(IFERROR(INDEX('Vehículos y choferes'!$G$2:$G$16,MATCH($C199,'Vehículos y choferes'!$A$2:$A$16,0)),0)))</f>
        <v/>
      </c>
      <c r="O199" s="18">
        <f>IF(AND($D199="",$E199=""),"",N($G199)*(IF($D199="",0,IFERROR(INDEX('Vehículos y choferes'!$J$2:$J$31,MATCH($D199,'Vehículos y choferes'!$I$2:$I$31,0)),0))+IF($E199="",0,IFERROR(INDEX('Vehículos y choferes'!$J$2:$J$31,MATCH($E199,'Vehículos y choferes'!$I$2:$I$31,0)),0))))</f>
        <v/>
      </c>
      <c r="P199" s="18">
        <f>IF(AND($C199="",$D199=""),"",N($K199)+N($L199)+N($M199)+N($N199)+N($O199))</f>
        <v/>
      </c>
      <c r="Q199" s="18">
        <f>IF(OR($P199="",N($I199)=0),"",$P199/$I199)</f>
        <v/>
      </c>
      <c r="R199" s="18">
        <f>IF(OR($P199="",N($F199)=0),"",$P199/$F199)</f>
        <v/>
      </c>
      <c r="S199" s="21">
        <f>IF(OR($P199="",N($J199)=0),"",$P199/$J199)</f>
        <v/>
      </c>
      <c r="T199" s="22">
        <f>IF($S199="","",IF($S199&lt;=Configuración!$C$3,"En objetivo",IF($S199&lt;=Configuración!$C$4,"Alerta","Crítico")))</f>
        <v/>
      </c>
      <c r="U199" s="18">
        <f>IF(OR($Q199="",N(Configuración!$C$3)=0),"",$Q199/Configuración!$C$3)</f>
        <v/>
      </c>
      <c r="V199" s="22">
        <f>IF(OR($H199="",$I199=""),"",MAX(0,$H199-$I199))</f>
        <v/>
      </c>
      <c r="W199" s="16" t="n"/>
    </row>
    <row r="200">
      <c r="A200" s="19" t="n"/>
      <c r="B200" s="16" t="n"/>
      <c r="C200" s="16" t="n"/>
      <c r="D200" s="16" t="n"/>
      <c r="E200" s="16" t="n"/>
      <c r="F200" s="20" t="n"/>
      <c r="G200" s="20" t="n"/>
      <c r="H200" s="16" t="n"/>
      <c r="I200" s="16" t="n"/>
      <c r="J200" s="17" t="n"/>
      <c r="K200" s="17" t="n"/>
      <c r="L200" s="18">
        <f>IF($C200="","",N($F200)*N(IFERROR(INDEX('Vehículos y choferes'!$B$2:$B$16,MATCH($C200,'Vehículos y choferes'!$A$2:$A$16,0)),0))/100*N(IFERROR(INDEX('Vehículos y choferes'!$C$2:$C$16,MATCH($C200,'Vehículos y choferes'!$A$2:$A$16,0)),0)))</f>
        <v/>
      </c>
      <c r="M200" s="18">
        <f>IF($C200="","",N($F200)*N(IFERROR(INDEX('Vehículos y choferes'!$E$2:$E$16,MATCH($C200,'Vehículos y choferes'!$A$2:$A$16,0)),0)))</f>
        <v/>
      </c>
      <c r="N200" s="18">
        <f>IF($C200="","",N(IFERROR(INDEX('Vehículos y choferes'!$G$2:$G$16,MATCH($C200,'Vehículos y choferes'!$A$2:$A$16,0)),0)))</f>
        <v/>
      </c>
      <c r="O200" s="18">
        <f>IF(AND($D200="",$E200=""),"",N($G200)*(IF($D200="",0,IFERROR(INDEX('Vehículos y choferes'!$J$2:$J$31,MATCH($D200,'Vehículos y choferes'!$I$2:$I$31,0)),0))+IF($E200="",0,IFERROR(INDEX('Vehículos y choferes'!$J$2:$J$31,MATCH($E200,'Vehículos y choferes'!$I$2:$I$31,0)),0))))</f>
        <v/>
      </c>
      <c r="P200" s="18">
        <f>IF(AND($C200="",$D200=""),"",N($K200)+N($L200)+N($M200)+N($N200)+N($O200))</f>
        <v/>
      </c>
      <c r="Q200" s="18">
        <f>IF(OR($P200="",N($I200)=0),"",$P200/$I200)</f>
        <v/>
      </c>
      <c r="R200" s="18">
        <f>IF(OR($P200="",N($F200)=0),"",$P200/$F200)</f>
        <v/>
      </c>
      <c r="S200" s="21">
        <f>IF(OR($P200="",N($J200)=0),"",$P200/$J200)</f>
        <v/>
      </c>
      <c r="T200" s="22">
        <f>IF($S200="","",IF($S200&lt;=Configuración!$C$3,"En objetivo",IF($S200&lt;=Configuración!$C$4,"Alerta","Crítico")))</f>
        <v/>
      </c>
      <c r="U200" s="18">
        <f>IF(OR($Q200="",N(Configuración!$C$3)=0),"",$Q200/Configuración!$C$3)</f>
        <v/>
      </c>
      <c r="V200" s="22">
        <f>IF(OR($H200="",$I200=""),"",MAX(0,$H200-$I200))</f>
        <v/>
      </c>
      <c r="W200" s="16" t="n"/>
    </row>
    <row r="201">
      <c r="A201" s="19" t="n"/>
      <c r="B201" s="16" t="n"/>
      <c r="C201" s="16" t="n"/>
      <c r="D201" s="16" t="n"/>
      <c r="E201" s="16" t="n"/>
      <c r="F201" s="20" t="n"/>
      <c r="G201" s="20" t="n"/>
      <c r="H201" s="16" t="n"/>
      <c r="I201" s="16" t="n"/>
      <c r="J201" s="17" t="n"/>
      <c r="K201" s="17" t="n"/>
      <c r="L201" s="18">
        <f>IF($C201="","",N($F201)*N(IFERROR(INDEX('Vehículos y choferes'!$B$2:$B$16,MATCH($C201,'Vehículos y choferes'!$A$2:$A$16,0)),0))/100*N(IFERROR(INDEX('Vehículos y choferes'!$C$2:$C$16,MATCH($C201,'Vehículos y choferes'!$A$2:$A$16,0)),0)))</f>
        <v/>
      </c>
      <c r="M201" s="18">
        <f>IF($C201="","",N($F201)*N(IFERROR(INDEX('Vehículos y choferes'!$E$2:$E$16,MATCH($C201,'Vehículos y choferes'!$A$2:$A$16,0)),0)))</f>
        <v/>
      </c>
      <c r="N201" s="18">
        <f>IF($C201="","",N(IFERROR(INDEX('Vehículos y choferes'!$G$2:$G$16,MATCH($C201,'Vehículos y choferes'!$A$2:$A$16,0)),0)))</f>
        <v/>
      </c>
      <c r="O201" s="18">
        <f>IF(AND($D201="",$E201=""),"",N($G201)*(IF($D201="",0,IFERROR(INDEX('Vehículos y choferes'!$J$2:$J$31,MATCH($D201,'Vehículos y choferes'!$I$2:$I$31,0)),0))+IF($E201="",0,IFERROR(INDEX('Vehículos y choferes'!$J$2:$J$31,MATCH($E201,'Vehículos y choferes'!$I$2:$I$31,0)),0))))</f>
        <v/>
      </c>
      <c r="P201" s="18">
        <f>IF(AND($C201="",$D201=""),"",N($K201)+N($L201)+N($M201)+N($N201)+N($O201))</f>
        <v/>
      </c>
      <c r="Q201" s="18">
        <f>IF(OR($P201="",N($I201)=0),"",$P201/$I201)</f>
        <v/>
      </c>
      <c r="R201" s="18">
        <f>IF(OR($P201="",N($F201)=0),"",$P201/$F201)</f>
        <v/>
      </c>
      <c r="S201" s="21">
        <f>IF(OR($P201="",N($J201)=0),"",$P201/$J201)</f>
        <v/>
      </c>
      <c r="T201" s="22">
        <f>IF($S201="","",IF($S201&lt;=Configuración!$C$3,"En objetivo",IF($S201&lt;=Configuración!$C$4,"Alerta","Crítico")))</f>
        <v/>
      </c>
      <c r="U201" s="18">
        <f>IF(OR($Q201="",N(Configuración!$C$3)=0),"",$Q201/Configuración!$C$3)</f>
        <v/>
      </c>
      <c r="V201" s="22">
        <f>IF(OR($H201="",$I201=""),"",MAX(0,$H201-$I201))</f>
        <v/>
      </c>
      <c r="W201" s="16" t="n"/>
    </row>
    <row r="202">
      <c r="A202" s="19" t="n"/>
      <c r="B202" s="16" t="n"/>
      <c r="C202" s="16" t="n"/>
      <c r="D202" s="16" t="n"/>
      <c r="E202" s="16" t="n"/>
      <c r="F202" s="20" t="n"/>
      <c r="G202" s="20" t="n"/>
      <c r="H202" s="16" t="n"/>
      <c r="I202" s="16" t="n"/>
      <c r="J202" s="17" t="n"/>
      <c r="K202" s="17" t="n"/>
      <c r="L202" s="18">
        <f>IF($C202="","",N($F202)*N(IFERROR(INDEX('Vehículos y choferes'!$B$2:$B$16,MATCH($C202,'Vehículos y choferes'!$A$2:$A$16,0)),0))/100*N(IFERROR(INDEX('Vehículos y choferes'!$C$2:$C$16,MATCH($C202,'Vehículos y choferes'!$A$2:$A$16,0)),0)))</f>
        <v/>
      </c>
      <c r="M202" s="18">
        <f>IF($C202="","",N($F202)*N(IFERROR(INDEX('Vehículos y choferes'!$E$2:$E$16,MATCH($C202,'Vehículos y choferes'!$A$2:$A$16,0)),0)))</f>
        <v/>
      </c>
      <c r="N202" s="18">
        <f>IF($C202="","",N(IFERROR(INDEX('Vehículos y choferes'!$G$2:$G$16,MATCH($C202,'Vehículos y choferes'!$A$2:$A$16,0)),0)))</f>
        <v/>
      </c>
      <c r="O202" s="18">
        <f>IF(AND($D202="",$E202=""),"",N($G202)*(IF($D202="",0,IFERROR(INDEX('Vehículos y choferes'!$J$2:$J$31,MATCH($D202,'Vehículos y choferes'!$I$2:$I$31,0)),0))+IF($E202="",0,IFERROR(INDEX('Vehículos y choferes'!$J$2:$J$31,MATCH($E202,'Vehículos y choferes'!$I$2:$I$31,0)),0))))</f>
        <v/>
      </c>
      <c r="P202" s="18">
        <f>IF(AND($C202="",$D202=""),"",N($K202)+N($L202)+N($M202)+N($N202)+N($O202))</f>
        <v/>
      </c>
      <c r="Q202" s="18">
        <f>IF(OR($P202="",N($I202)=0),"",$P202/$I202)</f>
        <v/>
      </c>
      <c r="R202" s="18">
        <f>IF(OR($P202="",N($F202)=0),"",$P202/$F202)</f>
        <v/>
      </c>
      <c r="S202" s="21">
        <f>IF(OR($P202="",N($J202)=0),"",$P202/$J202)</f>
        <v/>
      </c>
      <c r="T202" s="22">
        <f>IF($S202="","",IF($S202&lt;=Configuración!$C$3,"En objetivo",IF($S202&lt;=Configuración!$C$4,"Alerta","Crítico")))</f>
        <v/>
      </c>
      <c r="U202" s="18">
        <f>IF(OR($Q202="",N(Configuración!$C$3)=0),"",$Q202/Configuración!$C$3)</f>
        <v/>
      </c>
      <c r="V202" s="22">
        <f>IF(OR($H202="",$I202=""),"",MAX(0,$H202-$I202))</f>
        <v/>
      </c>
      <c r="W202" s="16" t="n"/>
    </row>
    <row r="203">
      <c r="A203" s="19" t="n"/>
      <c r="B203" s="16" t="n"/>
      <c r="C203" s="16" t="n"/>
      <c r="D203" s="16" t="n"/>
      <c r="E203" s="16" t="n"/>
      <c r="F203" s="20" t="n"/>
      <c r="G203" s="20" t="n"/>
      <c r="H203" s="16" t="n"/>
      <c r="I203" s="16" t="n"/>
      <c r="J203" s="17" t="n"/>
      <c r="K203" s="17" t="n"/>
      <c r="L203" s="18">
        <f>IF($C203="","",N($F203)*N(IFERROR(INDEX('Vehículos y choferes'!$B$2:$B$16,MATCH($C203,'Vehículos y choferes'!$A$2:$A$16,0)),0))/100*N(IFERROR(INDEX('Vehículos y choferes'!$C$2:$C$16,MATCH($C203,'Vehículos y choferes'!$A$2:$A$16,0)),0)))</f>
        <v/>
      </c>
      <c r="M203" s="18">
        <f>IF($C203="","",N($F203)*N(IFERROR(INDEX('Vehículos y choferes'!$E$2:$E$16,MATCH($C203,'Vehículos y choferes'!$A$2:$A$16,0)),0)))</f>
        <v/>
      </c>
      <c r="N203" s="18">
        <f>IF($C203="","",N(IFERROR(INDEX('Vehículos y choferes'!$G$2:$G$16,MATCH($C203,'Vehículos y choferes'!$A$2:$A$16,0)),0)))</f>
        <v/>
      </c>
      <c r="O203" s="18">
        <f>IF(AND($D203="",$E203=""),"",N($G203)*(IF($D203="",0,IFERROR(INDEX('Vehículos y choferes'!$J$2:$J$31,MATCH($D203,'Vehículos y choferes'!$I$2:$I$31,0)),0))+IF($E203="",0,IFERROR(INDEX('Vehículos y choferes'!$J$2:$J$31,MATCH($E203,'Vehículos y choferes'!$I$2:$I$31,0)),0))))</f>
        <v/>
      </c>
      <c r="P203" s="18">
        <f>IF(AND($C203="",$D203=""),"",N($K203)+N($L203)+N($M203)+N($N203)+N($O203))</f>
        <v/>
      </c>
      <c r="Q203" s="18">
        <f>IF(OR($P203="",N($I203)=0),"",$P203/$I203)</f>
        <v/>
      </c>
      <c r="R203" s="18">
        <f>IF(OR($P203="",N($F203)=0),"",$P203/$F203)</f>
        <v/>
      </c>
      <c r="S203" s="21">
        <f>IF(OR($P203="",N($J203)=0),"",$P203/$J203)</f>
        <v/>
      </c>
      <c r="T203" s="22">
        <f>IF($S203="","",IF($S203&lt;=Configuración!$C$3,"En objetivo",IF($S203&lt;=Configuración!$C$4,"Alerta","Crítico")))</f>
        <v/>
      </c>
      <c r="U203" s="18">
        <f>IF(OR($Q203="",N(Configuración!$C$3)=0),"",$Q203/Configuración!$C$3)</f>
        <v/>
      </c>
      <c r="V203" s="22">
        <f>IF(OR($H203="",$I203=""),"",MAX(0,$H203-$I203))</f>
        <v/>
      </c>
      <c r="W203" s="16" t="n"/>
    </row>
    <row r="204">
      <c r="A204" s="19" t="n"/>
      <c r="B204" s="16" t="n"/>
      <c r="C204" s="16" t="n"/>
      <c r="D204" s="16" t="n"/>
      <c r="E204" s="16" t="n"/>
      <c r="F204" s="20" t="n"/>
      <c r="G204" s="20" t="n"/>
      <c r="H204" s="16" t="n"/>
      <c r="I204" s="16" t="n"/>
      <c r="J204" s="17" t="n"/>
      <c r="K204" s="17" t="n"/>
      <c r="L204" s="18">
        <f>IF($C204="","",N($F204)*N(IFERROR(INDEX('Vehículos y choferes'!$B$2:$B$16,MATCH($C204,'Vehículos y choferes'!$A$2:$A$16,0)),0))/100*N(IFERROR(INDEX('Vehículos y choferes'!$C$2:$C$16,MATCH($C204,'Vehículos y choferes'!$A$2:$A$16,0)),0)))</f>
        <v/>
      </c>
      <c r="M204" s="18">
        <f>IF($C204="","",N($F204)*N(IFERROR(INDEX('Vehículos y choferes'!$E$2:$E$16,MATCH($C204,'Vehículos y choferes'!$A$2:$A$16,0)),0)))</f>
        <v/>
      </c>
      <c r="N204" s="18">
        <f>IF($C204="","",N(IFERROR(INDEX('Vehículos y choferes'!$G$2:$G$16,MATCH($C204,'Vehículos y choferes'!$A$2:$A$16,0)),0)))</f>
        <v/>
      </c>
      <c r="O204" s="18">
        <f>IF(AND($D204="",$E204=""),"",N($G204)*(IF($D204="",0,IFERROR(INDEX('Vehículos y choferes'!$J$2:$J$31,MATCH($D204,'Vehículos y choferes'!$I$2:$I$31,0)),0))+IF($E204="",0,IFERROR(INDEX('Vehículos y choferes'!$J$2:$J$31,MATCH($E204,'Vehículos y choferes'!$I$2:$I$31,0)),0))))</f>
        <v/>
      </c>
      <c r="P204" s="18">
        <f>IF(AND($C204="",$D204=""),"",N($K204)+N($L204)+N($M204)+N($N204)+N($O204))</f>
        <v/>
      </c>
      <c r="Q204" s="18">
        <f>IF(OR($P204="",N($I204)=0),"",$P204/$I204)</f>
        <v/>
      </c>
      <c r="R204" s="18">
        <f>IF(OR($P204="",N($F204)=0),"",$P204/$F204)</f>
        <v/>
      </c>
      <c r="S204" s="21">
        <f>IF(OR($P204="",N($J204)=0),"",$P204/$J204)</f>
        <v/>
      </c>
      <c r="T204" s="22">
        <f>IF($S204="","",IF($S204&lt;=Configuración!$C$3,"En objetivo",IF($S204&lt;=Configuración!$C$4,"Alerta","Crítico")))</f>
        <v/>
      </c>
      <c r="U204" s="18">
        <f>IF(OR($Q204="",N(Configuración!$C$3)=0),"",$Q204/Configuración!$C$3)</f>
        <v/>
      </c>
      <c r="V204" s="22">
        <f>IF(OR($H204="",$I204=""),"",MAX(0,$H204-$I204))</f>
        <v/>
      </c>
      <c r="W204" s="16" t="n"/>
    </row>
    <row r="205">
      <c r="A205" s="19" t="n"/>
      <c r="B205" s="16" t="n"/>
      <c r="C205" s="16" t="n"/>
      <c r="D205" s="16" t="n"/>
      <c r="E205" s="16" t="n"/>
      <c r="F205" s="20" t="n"/>
      <c r="G205" s="20" t="n"/>
      <c r="H205" s="16" t="n"/>
      <c r="I205" s="16" t="n"/>
      <c r="J205" s="17" t="n"/>
      <c r="K205" s="17" t="n"/>
      <c r="L205" s="18">
        <f>IF($C205="","",N($F205)*N(IFERROR(INDEX('Vehículos y choferes'!$B$2:$B$16,MATCH($C205,'Vehículos y choferes'!$A$2:$A$16,0)),0))/100*N(IFERROR(INDEX('Vehículos y choferes'!$C$2:$C$16,MATCH($C205,'Vehículos y choferes'!$A$2:$A$16,0)),0)))</f>
        <v/>
      </c>
      <c r="M205" s="18">
        <f>IF($C205="","",N($F205)*N(IFERROR(INDEX('Vehículos y choferes'!$E$2:$E$16,MATCH($C205,'Vehículos y choferes'!$A$2:$A$16,0)),0)))</f>
        <v/>
      </c>
      <c r="N205" s="18">
        <f>IF($C205="","",N(IFERROR(INDEX('Vehículos y choferes'!$G$2:$G$16,MATCH($C205,'Vehículos y choferes'!$A$2:$A$16,0)),0)))</f>
        <v/>
      </c>
      <c r="O205" s="18">
        <f>IF(AND($D205="",$E205=""),"",N($G205)*(IF($D205="",0,IFERROR(INDEX('Vehículos y choferes'!$J$2:$J$31,MATCH($D205,'Vehículos y choferes'!$I$2:$I$31,0)),0))+IF($E205="",0,IFERROR(INDEX('Vehículos y choferes'!$J$2:$J$31,MATCH($E205,'Vehículos y choferes'!$I$2:$I$31,0)),0))))</f>
        <v/>
      </c>
      <c r="P205" s="18">
        <f>IF(AND($C205="",$D205=""),"",N($K205)+N($L205)+N($M205)+N($N205)+N($O205))</f>
        <v/>
      </c>
      <c r="Q205" s="18">
        <f>IF(OR($P205="",N($I205)=0),"",$P205/$I205)</f>
        <v/>
      </c>
      <c r="R205" s="18">
        <f>IF(OR($P205="",N($F205)=0),"",$P205/$F205)</f>
        <v/>
      </c>
      <c r="S205" s="21">
        <f>IF(OR($P205="",N($J205)=0),"",$P205/$J205)</f>
        <v/>
      </c>
      <c r="T205" s="22">
        <f>IF($S205="","",IF($S205&lt;=Configuración!$C$3,"En objetivo",IF($S205&lt;=Configuración!$C$4,"Alerta","Crítico")))</f>
        <v/>
      </c>
      <c r="U205" s="18">
        <f>IF(OR($Q205="",N(Configuración!$C$3)=0),"",$Q205/Configuración!$C$3)</f>
        <v/>
      </c>
      <c r="V205" s="22">
        <f>IF(OR($H205="",$I205=""),"",MAX(0,$H205-$I205))</f>
        <v/>
      </c>
      <c r="W205" s="16" t="n"/>
    </row>
    <row r="206">
      <c r="A206" s="19" t="n"/>
      <c r="B206" s="16" t="n"/>
      <c r="C206" s="16" t="n"/>
      <c r="D206" s="16" t="n"/>
      <c r="E206" s="16" t="n"/>
      <c r="F206" s="20" t="n"/>
      <c r="G206" s="20" t="n"/>
      <c r="H206" s="16" t="n"/>
      <c r="I206" s="16" t="n"/>
      <c r="J206" s="17" t="n"/>
      <c r="K206" s="17" t="n"/>
      <c r="L206" s="18">
        <f>IF($C206="","",N($F206)*N(IFERROR(INDEX('Vehículos y choferes'!$B$2:$B$16,MATCH($C206,'Vehículos y choferes'!$A$2:$A$16,0)),0))/100*N(IFERROR(INDEX('Vehículos y choferes'!$C$2:$C$16,MATCH($C206,'Vehículos y choferes'!$A$2:$A$16,0)),0)))</f>
        <v/>
      </c>
      <c r="M206" s="18">
        <f>IF($C206="","",N($F206)*N(IFERROR(INDEX('Vehículos y choferes'!$E$2:$E$16,MATCH($C206,'Vehículos y choferes'!$A$2:$A$16,0)),0)))</f>
        <v/>
      </c>
      <c r="N206" s="18">
        <f>IF($C206="","",N(IFERROR(INDEX('Vehículos y choferes'!$G$2:$G$16,MATCH($C206,'Vehículos y choferes'!$A$2:$A$16,0)),0)))</f>
        <v/>
      </c>
      <c r="O206" s="18">
        <f>IF(AND($D206="",$E206=""),"",N($G206)*(IF($D206="",0,IFERROR(INDEX('Vehículos y choferes'!$J$2:$J$31,MATCH($D206,'Vehículos y choferes'!$I$2:$I$31,0)),0))+IF($E206="",0,IFERROR(INDEX('Vehículos y choferes'!$J$2:$J$31,MATCH($E206,'Vehículos y choferes'!$I$2:$I$31,0)),0))))</f>
        <v/>
      </c>
      <c r="P206" s="18">
        <f>IF(AND($C206="",$D206=""),"",N($K206)+N($L206)+N($M206)+N($N206)+N($O206))</f>
        <v/>
      </c>
      <c r="Q206" s="18">
        <f>IF(OR($P206="",N($I206)=0),"",$P206/$I206)</f>
        <v/>
      </c>
      <c r="R206" s="18">
        <f>IF(OR($P206="",N($F206)=0),"",$P206/$F206)</f>
        <v/>
      </c>
      <c r="S206" s="21">
        <f>IF(OR($P206="",N($J206)=0),"",$P206/$J206)</f>
        <v/>
      </c>
      <c r="T206" s="22">
        <f>IF($S206="","",IF($S206&lt;=Configuración!$C$3,"En objetivo",IF($S206&lt;=Configuración!$C$4,"Alerta","Crítico")))</f>
        <v/>
      </c>
      <c r="U206" s="18">
        <f>IF(OR($Q206="",N(Configuración!$C$3)=0),"",$Q206/Configuración!$C$3)</f>
        <v/>
      </c>
      <c r="V206" s="22">
        <f>IF(OR($H206="",$I206=""),"",MAX(0,$H206-$I206))</f>
        <v/>
      </c>
      <c r="W206" s="16" t="n"/>
    </row>
    <row r="207">
      <c r="A207" s="19" t="n"/>
      <c r="B207" s="16" t="n"/>
      <c r="C207" s="16" t="n"/>
      <c r="D207" s="16" t="n"/>
      <c r="E207" s="16" t="n"/>
      <c r="F207" s="20" t="n"/>
      <c r="G207" s="20" t="n"/>
      <c r="H207" s="16" t="n"/>
      <c r="I207" s="16" t="n"/>
      <c r="J207" s="17" t="n"/>
      <c r="K207" s="17" t="n"/>
      <c r="L207" s="18">
        <f>IF($C207="","",N($F207)*N(IFERROR(INDEX('Vehículos y choferes'!$B$2:$B$16,MATCH($C207,'Vehículos y choferes'!$A$2:$A$16,0)),0))/100*N(IFERROR(INDEX('Vehículos y choferes'!$C$2:$C$16,MATCH($C207,'Vehículos y choferes'!$A$2:$A$16,0)),0)))</f>
        <v/>
      </c>
      <c r="M207" s="18">
        <f>IF($C207="","",N($F207)*N(IFERROR(INDEX('Vehículos y choferes'!$E$2:$E$16,MATCH($C207,'Vehículos y choferes'!$A$2:$A$16,0)),0)))</f>
        <v/>
      </c>
      <c r="N207" s="18">
        <f>IF($C207="","",N(IFERROR(INDEX('Vehículos y choferes'!$G$2:$G$16,MATCH($C207,'Vehículos y choferes'!$A$2:$A$16,0)),0)))</f>
        <v/>
      </c>
      <c r="O207" s="18">
        <f>IF(AND($D207="",$E207=""),"",N($G207)*(IF($D207="",0,IFERROR(INDEX('Vehículos y choferes'!$J$2:$J$31,MATCH($D207,'Vehículos y choferes'!$I$2:$I$31,0)),0))+IF($E207="",0,IFERROR(INDEX('Vehículos y choferes'!$J$2:$J$31,MATCH($E207,'Vehículos y choferes'!$I$2:$I$31,0)),0))))</f>
        <v/>
      </c>
      <c r="P207" s="18">
        <f>IF(AND($C207="",$D207=""),"",N($K207)+N($L207)+N($M207)+N($N207)+N($O207))</f>
        <v/>
      </c>
      <c r="Q207" s="18">
        <f>IF(OR($P207="",N($I207)=0),"",$P207/$I207)</f>
        <v/>
      </c>
      <c r="R207" s="18">
        <f>IF(OR($P207="",N($F207)=0),"",$P207/$F207)</f>
        <v/>
      </c>
      <c r="S207" s="21">
        <f>IF(OR($P207="",N($J207)=0),"",$P207/$J207)</f>
        <v/>
      </c>
      <c r="T207" s="22">
        <f>IF($S207="","",IF($S207&lt;=Configuración!$C$3,"En objetivo",IF($S207&lt;=Configuración!$C$4,"Alerta","Crítico")))</f>
        <v/>
      </c>
      <c r="U207" s="18">
        <f>IF(OR($Q207="",N(Configuración!$C$3)=0),"",$Q207/Configuración!$C$3)</f>
        <v/>
      </c>
      <c r="V207" s="22">
        <f>IF(OR($H207="",$I207=""),"",MAX(0,$H207-$I207))</f>
        <v/>
      </c>
      <c r="W207" s="16" t="n"/>
    </row>
    <row r="208">
      <c r="A208" s="19" t="n"/>
      <c r="B208" s="16" t="n"/>
      <c r="C208" s="16" t="n"/>
      <c r="D208" s="16" t="n"/>
      <c r="E208" s="16" t="n"/>
      <c r="F208" s="20" t="n"/>
      <c r="G208" s="20" t="n"/>
      <c r="H208" s="16" t="n"/>
      <c r="I208" s="16" t="n"/>
      <c r="J208" s="17" t="n"/>
      <c r="K208" s="17" t="n"/>
      <c r="L208" s="18">
        <f>IF($C208="","",N($F208)*N(IFERROR(INDEX('Vehículos y choferes'!$B$2:$B$16,MATCH($C208,'Vehículos y choferes'!$A$2:$A$16,0)),0))/100*N(IFERROR(INDEX('Vehículos y choferes'!$C$2:$C$16,MATCH($C208,'Vehículos y choferes'!$A$2:$A$16,0)),0)))</f>
        <v/>
      </c>
      <c r="M208" s="18">
        <f>IF($C208="","",N($F208)*N(IFERROR(INDEX('Vehículos y choferes'!$E$2:$E$16,MATCH($C208,'Vehículos y choferes'!$A$2:$A$16,0)),0)))</f>
        <v/>
      </c>
      <c r="N208" s="18">
        <f>IF($C208="","",N(IFERROR(INDEX('Vehículos y choferes'!$G$2:$G$16,MATCH($C208,'Vehículos y choferes'!$A$2:$A$16,0)),0)))</f>
        <v/>
      </c>
      <c r="O208" s="18">
        <f>IF(AND($D208="",$E208=""),"",N($G208)*(IF($D208="",0,IFERROR(INDEX('Vehículos y choferes'!$J$2:$J$31,MATCH($D208,'Vehículos y choferes'!$I$2:$I$31,0)),0))+IF($E208="",0,IFERROR(INDEX('Vehículos y choferes'!$J$2:$J$31,MATCH($E208,'Vehículos y choferes'!$I$2:$I$31,0)),0))))</f>
        <v/>
      </c>
      <c r="P208" s="18">
        <f>IF(AND($C208="",$D208=""),"",N($K208)+N($L208)+N($M208)+N($N208)+N($O208))</f>
        <v/>
      </c>
      <c r="Q208" s="18">
        <f>IF(OR($P208="",N($I208)=0),"",$P208/$I208)</f>
        <v/>
      </c>
      <c r="R208" s="18">
        <f>IF(OR($P208="",N($F208)=0),"",$P208/$F208)</f>
        <v/>
      </c>
      <c r="S208" s="21">
        <f>IF(OR($P208="",N($J208)=0),"",$P208/$J208)</f>
        <v/>
      </c>
      <c r="T208" s="22">
        <f>IF($S208="","",IF($S208&lt;=Configuración!$C$3,"En objetivo",IF($S208&lt;=Configuración!$C$4,"Alerta","Crítico")))</f>
        <v/>
      </c>
      <c r="U208" s="18">
        <f>IF(OR($Q208="",N(Configuración!$C$3)=0),"",$Q208/Configuración!$C$3)</f>
        <v/>
      </c>
      <c r="V208" s="22">
        <f>IF(OR($H208="",$I208=""),"",MAX(0,$H208-$I208))</f>
        <v/>
      </c>
      <c r="W208" s="16" t="n"/>
    </row>
    <row r="209">
      <c r="A209" s="19" t="n"/>
      <c r="B209" s="16" t="n"/>
      <c r="C209" s="16" t="n"/>
      <c r="D209" s="16" t="n"/>
      <c r="E209" s="16" t="n"/>
      <c r="F209" s="20" t="n"/>
      <c r="G209" s="20" t="n"/>
      <c r="H209" s="16" t="n"/>
      <c r="I209" s="16" t="n"/>
      <c r="J209" s="17" t="n"/>
      <c r="K209" s="17" t="n"/>
      <c r="L209" s="18">
        <f>IF($C209="","",N($F209)*N(IFERROR(INDEX('Vehículos y choferes'!$B$2:$B$16,MATCH($C209,'Vehículos y choferes'!$A$2:$A$16,0)),0))/100*N(IFERROR(INDEX('Vehículos y choferes'!$C$2:$C$16,MATCH($C209,'Vehículos y choferes'!$A$2:$A$16,0)),0)))</f>
        <v/>
      </c>
      <c r="M209" s="18">
        <f>IF($C209="","",N($F209)*N(IFERROR(INDEX('Vehículos y choferes'!$E$2:$E$16,MATCH($C209,'Vehículos y choferes'!$A$2:$A$16,0)),0)))</f>
        <v/>
      </c>
      <c r="N209" s="18">
        <f>IF($C209="","",N(IFERROR(INDEX('Vehículos y choferes'!$G$2:$G$16,MATCH($C209,'Vehículos y choferes'!$A$2:$A$16,0)),0)))</f>
        <v/>
      </c>
      <c r="O209" s="18">
        <f>IF(AND($D209="",$E209=""),"",N($G209)*(IF($D209="",0,IFERROR(INDEX('Vehículos y choferes'!$J$2:$J$31,MATCH($D209,'Vehículos y choferes'!$I$2:$I$31,0)),0))+IF($E209="",0,IFERROR(INDEX('Vehículos y choferes'!$J$2:$J$31,MATCH($E209,'Vehículos y choferes'!$I$2:$I$31,0)),0))))</f>
        <v/>
      </c>
      <c r="P209" s="18">
        <f>IF(AND($C209="",$D209=""),"",N($K209)+N($L209)+N($M209)+N($N209)+N($O209))</f>
        <v/>
      </c>
      <c r="Q209" s="18">
        <f>IF(OR($P209="",N($I209)=0),"",$P209/$I209)</f>
        <v/>
      </c>
      <c r="R209" s="18">
        <f>IF(OR($P209="",N($F209)=0),"",$P209/$F209)</f>
        <v/>
      </c>
      <c r="S209" s="21">
        <f>IF(OR($P209="",N($J209)=0),"",$P209/$J209)</f>
        <v/>
      </c>
      <c r="T209" s="22">
        <f>IF($S209="","",IF($S209&lt;=Configuración!$C$3,"En objetivo",IF($S209&lt;=Configuración!$C$4,"Alerta","Crítico")))</f>
        <v/>
      </c>
      <c r="U209" s="18">
        <f>IF(OR($Q209="",N(Configuración!$C$3)=0),"",$Q209/Configuración!$C$3)</f>
        <v/>
      </c>
      <c r="V209" s="22">
        <f>IF(OR($H209="",$I209=""),"",MAX(0,$H209-$I209))</f>
        <v/>
      </c>
      <c r="W209" s="16" t="n"/>
    </row>
    <row r="210">
      <c r="A210" s="19" t="n"/>
      <c r="B210" s="16" t="n"/>
      <c r="C210" s="16" t="n"/>
      <c r="D210" s="16" t="n"/>
      <c r="E210" s="16" t="n"/>
      <c r="F210" s="20" t="n"/>
      <c r="G210" s="20" t="n"/>
      <c r="H210" s="16" t="n"/>
      <c r="I210" s="16" t="n"/>
      <c r="J210" s="17" t="n"/>
      <c r="K210" s="17" t="n"/>
      <c r="L210" s="18">
        <f>IF($C210="","",N($F210)*N(IFERROR(INDEX('Vehículos y choferes'!$B$2:$B$16,MATCH($C210,'Vehículos y choferes'!$A$2:$A$16,0)),0))/100*N(IFERROR(INDEX('Vehículos y choferes'!$C$2:$C$16,MATCH($C210,'Vehículos y choferes'!$A$2:$A$16,0)),0)))</f>
        <v/>
      </c>
      <c r="M210" s="18">
        <f>IF($C210="","",N($F210)*N(IFERROR(INDEX('Vehículos y choferes'!$E$2:$E$16,MATCH($C210,'Vehículos y choferes'!$A$2:$A$16,0)),0)))</f>
        <v/>
      </c>
      <c r="N210" s="18">
        <f>IF($C210="","",N(IFERROR(INDEX('Vehículos y choferes'!$G$2:$G$16,MATCH($C210,'Vehículos y choferes'!$A$2:$A$16,0)),0)))</f>
        <v/>
      </c>
      <c r="O210" s="18">
        <f>IF(AND($D210="",$E210=""),"",N($G210)*(IF($D210="",0,IFERROR(INDEX('Vehículos y choferes'!$J$2:$J$31,MATCH($D210,'Vehículos y choferes'!$I$2:$I$31,0)),0))+IF($E210="",0,IFERROR(INDEX('Vehículos y choferes'!$J$2:$J$31,MATCH($E210,'Vehículos y choferes'!$I$2:$I$31,0)),0))))</f>
        <v/>
      </c>
      <c r="P210" s="18">
        <f>IF(AND($C210="",$D210=""),"",N($K210)+N($L210)+N($M210)+N($N210)+N($O210))</f>
        <v/>
      </c>
      <c r="Q210" s="18">
        <f>IF(OR($P210="",N($I210)=0),"",$P210/$I210)</f>
        <v/>
      </c>
      <c r="R210" s="18">
        <f>IF(OR($P210="",N($F210)=0),"",$P210/$F210)</f>
        <v/>
      </c>
      <c r="S210" s="21">
        <f>IF(OR($P210="",N($J210)=0),"",$P210/$J210)</f>
        <v/>
      </c>
      <c r="T210" s="22">
        <f>IF($S210="","",IF($S210&lt;=Configuración!$C$3,"En objetivo",IF($S210&lt;=Configuración!$C$4,"Alerta","Crítico")))</f>
        <v/>
      </c>
      <c r="U210" s="18">
        <f>IF(OR($Q210="",N(Configuración!$C$3)=0),"",$Q210/Configuración!$C$3)</f>
        <v/>
      </c>
      <c r="V210" s="22">
        <f>IF(OR($H210="",$I210=""),"",MAX(0,$H210-$I210))</f>
        <v/>
      </c>
      <c r="W210" s="16" t="n"/>
    </row>
    <row r="211">
      <c r="A211" s="19" t="n"/>
      <c r="B211" s="16" t="n"/>
      <c r="C211" s="16" t="n"/>
      <c r="D211" s="16" t="n"/>
      <c r="E211" s="16" t="n"/>
      <c r="F211" s="20" t="n"/>
      <c r="G211" s="20" t="n"/>
      <c r="H211" s="16" t="n"/>
      <c r="I211" s="16" t="n"/>
      <c r="J211" s="17" t="n"/>
      <c r="K211" s="17" t="n"/>
      <c r="L211" s="18">
        <f>IF($C211="","",N($F211)*N(IFERROR(INDEX('Vehículos y choferes'!$B$2:$B$16,MATCH($C211,'Vehículos y choferes'!$A$2:$A$16,0)),0))/100*N(IFERROR(INDEX('Vehículos y choferes'!$C$2:$C$16,MATCH($C211,'Vehículos y choferes'!$A$2:$A$16,0)),0)))</f>
        <v/>
      </c>
      <c r="M211" s="18">
        <f>IF($C211="","",N($F211)*N(IFERROR(INDEX('Vehículos y choferes'!$E$2:$E$16,MATCH($C211,'Vehículos y choferes'!$A$2:$A$16,0)),0)))</f>
        <v/>
      </c>
      <c r="N211" s="18">
        <f>IF($C211="","",N(IFERROR(INDEX('Vehículos y choferes'!$G$2:$G$16,MATCH($C211,'Vehículos y choferes'!$A$2:$A$16,0)),0)))</f>
        <v/>
      </c>
      <c r="O211" s="18">
        <f>IF(AND($D211="",$E211=""),"",N($G211)*(IF($D211="",0,IFERROR(INDEX('Vehículos y choferes'!$J$2:$J$31,MATCH($D211,'Vehículos y choferes'!$I$2:$I$31,0)),0))+IF($E211="",0,IFERROR(INDEX('Vehículos y choferes'!$J$2:$J$31,MATCH($E211,'Vehículos y choferes'!$I$2:$I$31,0)),0))))</f>
        <v/>
      </c>
      <c r="P211" s="18">
        <f>IF(AND($C211="",$D211=""),"",N($K211)+N($L211)+N($M211)+N($N211)+N($O211))</f>
        <v/>
      </c>
      <c r="Q211" s="18">
        <f>IF(OR($P211="",N($I211)=0),"",$P211/$I211)</f>
        <v/>
      </c>
      <c r="R211" s="18">
        <f>IF(OR($P211="",N($F211)=0),"",$P211/$F211)</f>
        <v/>
      </c>
      <c r="S211" s="21">
        <f>IF(OR($P211="",N($J211)=0),"",$P211/$J211)</f>
        <v/>
      </c>
      <c r="T211" s="22">
        <f>IF($S211="","",IF($S211&lt;=Configuración!$C$3,"En objetivo",IF($S211&lt;=Configuración!$C$4,"Alerta","Crítico")))</f>
        <v/>
      </c>
      <c r="U211" s="18">
        <f>IF(OR($Q211="",N(Configuración!$C$3)=0),"",$Q211/Configuración!$C$3)</f>
        <v/>
      </c>
      <c r="V211" s="22">
        <f>IF(OR($H211="",$I211=""),"",MAX(0,$H211-$I211))</f>
        <v/>
      </c>
      <c r="W211" s="16" t="n"/>
    </row>
    <row r="212">
      <c r="A212" s="19" t="n"/>
      <c r="B212" s="16" t="n"/>
      <c r="C212" s="16" t="n"/>
      <c r="D212" s="16" t="n"/>
      <c r="E212" s="16" t="n"/>
      <c r="F212" s="20" t="n"/>
      <c r="G212" s="20" t="n"/>
      <c r="H212" s="16" t="n"/>
      <c r="I212" s="16" t="n"/>
      <c r="J212" s="17" t="n"/>
      <c r="K212" s="17" t="n"/>
      <c r="L212" s="18">
        <f>IF($C212="","",N($F212)*N(IFERROR(INDEX('Vehículos y choferes'!$B$2:$B$16,MATCH($C212,'Vehículos y choferes'!$A$2:$A$16,0)),0))/100*N(IFERROR(INDEX('Vehículos y choferes'!$C$2:$C$16,MATCH($C212,'Vehículos y choferes'!$A$2:$A$16,0)),0)))</f>
        <v/>
      </c>
      <c r="M212" s="18">
        <f>IF($C212="","",N($F212)*N(IFERROR(INDEX('Vehículos y choferes'!$E$2:$E$16,MATCH($C212,'Vehículos y choferes'!$A$2:$A$16,0)),0)))</f>
        <v/>
      </c>
      <c r="N212" s="18">
        <f>IF($C212="","",N(IFERROR(INDEX('Vehículos y choferes'!$G$2:$G$16,MATCH($C212,'Vehículos y choferes'!$A$2:$A$16,0)),0)))</f>
        <v/>
      </c>
      <c r="O212" s="18">
        <f>IF(AND($D212="",$E212=""),"",N($G212)*(IF($D212="",0,IFERROR(INDEX('Vehículos y choferes'!$J$2:$J$31,MATCH($D212,'Vehículos y choferes'!$I$2:$I$31,0)),0))+IF($E212="",0,IFERROR(INDEX('Vehículos y choferes'!$J$2:$J$31,MATCH($E212,'Vehículos y choferes'!$I$2:$I$31,0)),0))))</f>
        <v/>
      </c>
      <c r="P212" s="18">
        <f>IF(AND($C212="",$D212=""),"",N($K212)+N($L212)+N($M212)+N($N212)+N($O212))</f>
        <v/>
      </c>
      <c r="Q212" s="18">
        <f>IF(OR($P212="",N($I212)=0),"",$P212/$I212)</f>
        <v/>
      </c>
      <c r="R212" s="18">
        <f>IF(OR($P212="",N($F212)=0),"",$P212/$F212)</f>
        <v/>
      </c>
      <c r="S212" s="21">
        <f>IF(OR($P212="",N($J212)=0),"",$P212/$J212)</f>
        <v/>
      </c>
      <c r="T212" s="22">
        <f>IF($S212="","",IF($S212&lt;=Configuración!$C$3,"En objetivo",IF($S212&lt;=Configuración!$C$4,"Alerta","Crítico")))</f>
        <v/>
      </c>
      <c r="U212" s="18">
        <f>IF(OR($Q212="",N(Configuración!$C$3)=0),"",$Q212/Configuración!$C$3)</f>
        <v/>
      </c>
      <c r="V212" s="22">
        <f>IF(OR($H212="",$I212=""),"",MAX(0,$H212-$I212))</f>
        <v/>
      </c>
      <c r="W212" s="16" t="n"/>
    </row>
    <row r="213">
      <c r="A213" s="19" t="n"/>
      <c r="B213" s="16" t="n"/>
      <c r="C213" s="16" t="n"/>
      <c r="D213" s="16" t="n"/>
      <c r="E213" s="16" t="n"/>
      <c r="F213" s="20" t="n"/>
      <c r="G213" s="20" t="n"/>
      <c r="H213" s="16" t="n"/>
      <c r="I213" s="16" t="n"/>
      <c r="J213" s="17" t="n"/>
      <c r="K213" s="17" t="n"/>
      <c r="L213" s="18">
        <f>IF($C213="","",N($F213)*N(IFERROR(INDEX('Vehículos y choferes'!$B$2:$B$16,MATCH($C213,'Vehículos y choferes'!$A$2:$A$16,0)),0))/100*N(IFERROR(INDEX('Vehículos y choferes'!$C$2:$C$16,MATCH($C213,'Vehículos y choferes'!$A$2:$A$16,0)),0)))</f>
        <v/>
      </c>
      <c r="M213" s="18">
        <f>IF($C213="","",N($F213)*N(IFERROR(INDEX('Vehículos y choferes'!$E$2:$E$16,MATCH($C213,'Vehículos y choferes'!$A$2:$A$16,0)),0)))</f>
        <v/>
      </c>
      <c r="N213" s="18">
        <f>IF($C213="","",N(IFERROR(INDEX('Vehículos y choferes'!$G$2:$G$16,MATCH($C213,'Vehículos y choferes'!$A$2:$A$16,0)),0)))</f>
        <v/>
      </c>
      <c r="O213" s="18">
        <f>IF(AND($D213="",$E213=""),"",N($G213)*(IF($D213="",0,IFERROR(INDEX('Vehículos y choferes'!$J$2:$J$31,MATCH($D213,'Vehículos y choferes'!$I$2:$I$31,0)),0))+IF($E213="",0,IFERROR(INDEX('Vehículos y choferes'!$J$2:$J$31,MATCH($E213,'Vehículos y choferes'!$I$2:$I$31,0)),0))))</f>
        <v/>
      </c>
      <c r="P213" s="18">
        <f>IF(AND($C213="",$D213=""),"",N($K213)+N($L213)+N($M213)+N($N213)+N($O213))</f>
        <v/>
      </c>
      <c r="Q213" s="18">
        <f>IF(OR($P213="",N($I213)=0),"",$P213/$I213)</f>
        <v/>
      </c>
      <c r="R213" s="18">
        <f>IF(OR($P213="",N($F213)=0),"",$P213/$F213)</f>
        <v/>
      </c>
      <c r="S213" s="21">
        <f>IF(OR($P213="",N($J213)=0),"",$P213/$J213)</f>
        <v/>
      </c>
      <c r="T213" s="22">
        <f>IF($S213="","",IF($S213&lt;=Configuración!$C$3,"En objetivo",IF($S213&lt;=Configuración!$C$4,"Alerta","Crítico")))</f>
        <v/>
      </c>
      <c r="U213" s="18">
        <f>IF(OR($Q213="",N(Configuración!$C$3)=0),"",$Q213/Configuración!$C$3)</f>
        <v/>
      </c>
      <c r="V213" s="22">
        <f>IF(OR($H213="",$I213=""),"",MAX(0,$H213-$I213))</f>
        <v/>
      </c>
      <c r="W213" s="16" t="n"/>
    </row>
    <row r="214">
      <c r="A214" s="19" t="n"/>
      <c r="B214" s="16" t="n"/>
      <c r="C214" s="16" t="n"/>
      <c r="D214" s="16" t="n"/>
      <c r="E214" s="16" t="n"/>
      <c r="F214" s="20" t="n"/>
      <c r="G214" s="20" t="n"/>
      <c r="H214" s="16" t="n"/>
      <c r="I214" s="16" t="n"/>
      <c r="J214" s="17" t="n"/>
      <c r="K214" s="17" t="n"/>
      <c r="L214" s="18">
        <f>IF($C214="","",N($F214)*N(IFERROR(INDEX('Vehículos y choferes'!$B$2:$B$16,MATCH($C214,'Vehículos y choferes'!$A$2:$A$16,0)),0))/100*N(IFERROR(INDEX('Vehículos y choferes'!$C$2:$C$16,MATCH($C214,'Vehículos y choferes'!$A$2:$A$16,0)),0)))</f>
        <v/>
      </c>
      <c r="M214" s="18">
        <f>IF($C214="","",N($F214)*N(IFERROR(INDEX('Vehículos y choferes'!$E$2:$E$16,MATCH($C214,'Vehículos y choferes'!$A$2:$A$16,0)),0)))</f>
        <v/>
      </c>
      <c r="N214" s="18">
        <f>IF($C214="","",N(IFERROR(INDEX('Vehículos y choferes'!$G$2:$G$16,MATCH($C214,'Vehículos y choferes'!$A$2:$A$16,0)),0)))</f>
        <v/>
      </c>
      <c r="O214" s="18">
        <f>IF(AND($D214="",$E214=""),"",N($G214)*(IF($D214="",0,IFERROR(INDEX('Vehículos y choferes'!$J$2:$J$31,MATCH($D214,'Vehículos y choferes'!$I$2:$I$31,0)),0))+IF($E214="",0,IFERROR(INDEX('Vehículos y choferes'!$J$2:$J$31,MATCH($E214,'Vehículos y choferes'!$I$2:$I$31,0)),0))))</f>
        <v/>
      </c>
      <c r="P214" s="18">
        <f>IF(AND($C214="",$D214=""),"",N($K214)+N($L214)+N($M214)+N($N214)+N($O214))</f>
        <v/>
      </c>
      <c r="Q214" s="18">
        <f>IF(OR($P214="",N($I214)=0),"",$P214/$I214)</f>
        <v/>
      </c>
      <c r="R214" s="18">
        <f>IF(OR($P214="",N($F214)=0),"",$P214/$F214)</f>
        <v/>
      </c>
      <c r="S214" s="21">
        <f>IF(OR($P214="",N($J214)=0),"",$P214/$J214)</f>
        <v/>
      </c>
      <c r="T214" s="22">
        <f>IF($S214="","",IF($S214&lt;=Configuración!$C$3,"En objetivo",IF($S214&lt;=Configuración!$C$4,"Alerta","Crítico")))</f>
        <v/>
      </c>
      <c r="U214" s="18">
        <f>IF(OR($Q214="",N(Configuración!$C$3)=0),"",$Q214/Configuración!$C$3)</f>
        <v/>
      </c>
      <c r="V214" s="22">
        <f>IF(OR($H214="",$I214=""),"",MAX(0,$H214-$I214))</f>
        <v/>
      </c>
      <c r="W214" s="16" t="n"/>
    </row>
    <row r="215">
      <c r="A215" s="19" t="n"/>
      <c r="B215" s="16" t="n"/>
      <c r="C215" s="16" t="n"/>
      <c r="D215" s="16" t="n"/>
      <c r="E215" s="16" t="n"/>
      <c r="F215" s="20" t="n"/>
      <c r="G215" s="20" t="n"/>
      <c r="H215" s="16" t="n"/>
      <c r="I215" s="16" t="n"/>
      <c r="J215" s="17" t="n"/>
      <c r="K215" s="17" t="n"/>
      <c r="L215" s="18">
        <f>IF($C215="","",N($F215)*N(IFERROR(INDEX('Vehículos y choferes'!$B$2:$B$16,MATCH($C215,'Vehículos y choferes'!$A$2:$A$16,0)),0))/100*N(IFERROR(INDEX('Vehículos y choferes'!$C$2:$C$16,MATCH($C215,'Vehículos y choferes'!$A$2:$A$16,0)),0)))</f>
        <v/>
      </c>
      <c r="M215" s="18">
        <f>IF($C215="","",N($F215)*N(IFERROR(INDEX('Vehículos y choferes'!$E$2:$E$16,MATCH($C215,'Vehículos y choferes'!$A$2:$A$16,0)),0)))</f>
        <v/>
      </c>
      <c r="N215" s="18">
        <f>IF($C215="","",N(IFERROR(INDEX('Vehículos y choferes'!$G$2:$G$16,MATCH($C215,'Vehículos y choferes'!$A$2:$A$16,0)),0)))</f>
        <v/>
      </c>
      <c r="O215" s="18">
        <f>IF(AND($D215="",$E215=""),"",N($G215)*(IF($D215="",0,IFERROR(INDEX('Vehículos y choferes'!$J$2:$J$31,MATCH($D215,'Vehículos y choferes'!$I$2:$I$31,0)),0))+IF($E215="",0,IFERROR(INDEX('Vehículos y choferes'!$J$2:$J$31,MATCH($E215,'Vehículos y choferes'!$I$2:$I$31,0)),0))))</f>
        <v/>
      </c>
      <c r="P215" s="18">
        <f>IF(AND($C215="",$D215=""),"",N($K215)+N($L215)+N($M215)+N($N215)+N($O215))</f>
        <v/>
      </c>
      <c r="Q215" s="18">
        <f>IF(OR($P215="",N($I215)=0),"",$P215/$I215)</f>
        <v/>
      </c>
      <c r="R215" s="18">
        <f>IF(OR($P215="",N($F215)=0),"",$P215/$F215)</f>
        <v/>
      </c>
      <c r="S215" s="21">
        <f>IF(OR($P215="",N($J215)=0),"",$P215/$J215)</f>
        <v/>
      </c>
      <c r="T215" s="22">
        <f>IF($S215="","",IF($S215&lt;=Configuración!$C$3,"En objetivo",IF($S215&lt;=Configuración!$C$4,"Alerta","Crítico")))</f>
        <v/>
      </c>
      <c r="U215" s="18">
        <f>IF(OR($Q215="",N(Configuración!$C$3)=0),"",$Q215/Configuración!$C$3)</f>
        <v/>
      </c>
      <c r="V215" s="22">
        <f>IF(OR($H215="",$I215=""),"",MAX(0,$H215-$I215))</f>
        <v/>
      </c>
      <c r="W215" s="16" t="n"/>
    </row>
    <row r="216">
      <c r="A216" s="19" t="n"/>
      <c r="B216" s="16" t="n"/>
      <c r="C216" s="16" t="n"/>
      <c r="D216" s="16" t="n"/>
      <c r="E216" s="16" t="n"/>
      <c r="F216" s="20" t="n"/>
      <c r="G216" s="20" t="n"/>
      <c r="H216" s="16" t="n"/>
      <c r="I216" s="16" t="n"/>
      <c r="J216" s="17" t="n"/>
      <c r="K216" s="17" t="n"/>
      <c r="L216" s="18">
        <f>IF($C216="","",N($F216)*N(IFERROR(INDEX('Vehículos y choferes'!$B$2:$B$16,MATCH($C216,'Vehículos y choferes'!$A$2:$A$16,0)),0))/100*N(IFERROR(INDEX('Vehículos y choferes'!$C$2:$C$16,MATCH($C216,'Vehículos y choferes'!$A$2:$A$16,0)),0)))</f>
        <v/>
      </c>
      <c r="M216" s="18">
        <f>IF($C216="","",N($F216)*N(IFERROR(INDEX('Vehículos y choferes'!$E$2:$E$16,MATCH($C216,'Vehículos y choferes'!$A$2:$A$16,0)),0)))</f>
        <v/>
      </c>
      <c r="N216" s="18">
        <f>IF($C216="","",N(IFERROR(INDEX('Vehículos y choferes'!$G$2:$G$16,MATCH($C216,'Vehículos y choferes'!$A$2:$A$16,0)),0)))</f>
        <v/>
      </c>
      <c r="O216" s="18">
        <f>IF(AND($D216="",$E216=""),"",N($G216)*(IF($D216="",0,IFERROR(INDEX('Vehículos y choferes'!$J$2:$J$31,MATCH($D216,'Vehículos y choferes'!$I$2:$I$31,0)),0))+IF($E216="",0,IFERROR(INDEX('Vehículos y choferes'!$J$2:$J$31,MATCH($E216,'Vehículos y choferes'!$I$2:$I$31,0)),0))))</f>
        <v/>
      </c>
      <c r="P216" s="18">
        <f>IF(AND($C216="",$D216=""),"",N($K216)+N($L216)+N($M216)+N($N216)+N($O216))</f>
        <v/>
      </c>
      <c r="Q216" s="18">
        <f>IF(OR($P216="",N($I216)=0),"",$P216/$I216)</f>
        <v/>
      </c>
      <c r="R216" s="18">
        <f>IF(OR($P216="",N($F216)=0),"",$P216/$F216)</f>
        <v/>
      </c>
      <c r="S216" s="21">
        <f>IF(OR($P216="",N($J216)=0),"",$P216/$J216)</f>
        <v/>
      </c>
      <c r="T216" s="22">
        <f>IF($S216="","",IF($S216&lt;=Configuración!$C$3,"En objetivo",IF($S216&lt;=Configuración!$C$4,"Alerta","Crítico")))</f>
        <v/>
      </c>
      <c r="U216" s="18">
        <f>IF(OR($Q216="",N(Configuración!$C$3)=0),"",$Q216/Configuración!$C$3)</f>
        <v/>
      </c>
      <c r="V216" s="22">
        <f>IF(OR($H216="",$I216=""),"",MAX(0,$H216-$I216))</f>
        <v/>
      </c>
      <c r="W216" s="16" t="n"/>
    </row>
    <row r="217">
      <c r="A217" s="19" t="n"/>
      <c r="B217" s="16" t="n"/>
      <c r="C217" s="16" t="n"/>
      <c r="D217" s="16" t="n"/>
      <c r="E217" s="16" t="n"/>
      <c r="F217" s="20" t="n"/>
      <c r="G217" s="20" t="n"/>
      <c r="H217" s="16" t="n"/>
      <c r="I217" s="16" t="n"/>
      <c r="J217" s="17" t="n"/>
      <c r="K217" s="17" t="n"/>
      <c r="L217" s="18">
        <f>IF($C217="","",N($F217)*N(IFERROR(INDEX('Vehículos y choferes'!$B$2:$B$16,MATCH($C217,'Vehículos y choferes'!$A$2:$A$16,0)),0))/100*N(IFERROR(INDEX('Vehículos y choferes'!$C$2:$C$16,MATCH($C217,'Vehículos y choferes'!$A$2:$A$16,0)),0)))</f>
        <v/>
      </c>
      <c r="M217" s="18">
        <f>IF($C217="","",N($F217)*N(IFERROR(INDEX('Vehículos y choferes'!$E$2:$E$16,MATCH($C217,'Vehículos y choferes'!$A$2:$A$16,0)),0)))</f>
        <v/>
      </c>
      <c r="N217" s="18">
        <f>IF($C217="","",N(IFERROR(INDEX('Vehículos y choferes'!$G$2:$G$16,MATCH($C217,'Vehículos y choferes'!$A$2:$A$16,0)),0)))</f>
        <v/>
      </c>
      <c r="O217" s="18">
        <f>IF(AND($D217="",$E217=""),"",N($G217)*(IF($D217="",0,IFERROR(INDEX('Vehículos y choferes'!$J$2:$J$31,MATCH($D217,'Vehículos y choferes'!$I$2:$I$31,0)),0))+IF($E217="",0,IFERROR(INDEX('Vehículos y choferes'!$J$2:$J$31,MATCH($E217,'Vehículos y choferes'!$I$2:$I$31,0)),0))))</f>
        <v/>
      </c>
      <c r="P217" s="18">
        <f>IF(AND($C217="",$D217=""),"",N($K217)+N($L217)+N($M217)+N($N217)+N($O217))</f>
        <v/>
      </c>
      <c r="Q217" s="18">
        <f>IF(OR($P217="",N($I217)=0),"",$P217/$I217)</f>
        <v/>
      </c>
      <c r="R217" s="18">
        <f>IF(OR($P217="",N($F217)=0),"",$P217/$F217)</f>
        <v/>
      </c>
      <c r="S217" s="21">
        <f>IF(OR($P217="",N($J217)=0),"",$P217/$J217)</f>
        <v/>
      </c>
      <c r="T217" s="22">
        <f>IF($S217="","",IF($S217&lt;=Configuración!$C$3,"En objetivo",IF($S217&lt;=Configuración!$C$4,"Alerta","Crítico")))</f>
        <v/>
      </c>
      <c r="U217" s="18">
        <f>IF(OR($Q217="",N(Configuración!$C$3)=0),"",$Q217/Configuración!$C$3)</f>
        <v/>
      </c>
      <c r="V217" s="22">
        <f>IF(OR($H217="",$I217=""),"",MAX(0,$H217-$I217))</f>
        <v/>
      </c>
      <c r="W217" s="16" t="n"/>
    </row>
    <row r="218">
      <c r="A218" s="19" t="n"/>
      <c r="B218" s="16" t="n"/>
      <c r="C218" s="16" t="n"/>
      <c r="D218" s="16" t="n"/>
      <c r="E218" s="16" t="n"/>
      <c r="F218" s="20" t="n"/>
      <c r="G218" s="20" t="n"/>
      <c r="H218" s="16" t="n"/>
      <c r="I218" s="16" t="n"/>
      <c r="J218" s="17" t="n"/>
      <c r="K218" s="17" t="n"/>
      <c r="L218" s="18">
        <f>IF($C218="","",N($F218)*N(IFERROR(INDEX('Vehículos y choferes'!$B$2:$B$16,MATCH($C218,'Vehículos y choferes'!$A$2:$A$16,0)),0))/100*N(IFERROR(INDEX('Vehículos y choferes'!$C$2:$C$16,MATCH($C218,'Vehículos y choferes'!$A$2:$A$16,0)),0)))</f>
        <v/>
      </c>
      <c r="M218" s="18">
        <f>IF($C218="","",N($F218)*N(IFERROR(INDEX('Vehículos y choferes'!$E$2:$E$16,MATCH($C218,'Vehículos y choferes'!$A$2:$A$16,0)),0)))</f>
        <v/>
      </c>
      <c r="N218" s="18">
        <f>IF($C218="","",N(IFERROR(INDEX('Vehículos y choferes'!$G$2:$G$16,MATCH($C218,'Vehículos y choferes'!$A$2:$A$16,0)),0)))</f>
        <v/>
      </c>
      <c r="O218" s="18">
        <f>IF(AND($D218="",$E218=""),"",N($G218)*(IF($D218="",0,IFERROR(INDEX('Vehículos y choferes'!$J$2:$J$31,MATCH($D218,'Vehículos y choferes'!$I$2:$I$31,0)),0))+IF($E218="",0,IFERROR(INDEX('Vehículos y choferes'!$J$2:$J$31,MATCH($E218,'Vehículos y choferes'!$I$2:$I$31,0)),0))))</f>
        <v/>
      </c>
      <c r="P218" s="18">
        <f>IF(AND($C218="",$D218=""),"",N($K218)+N($L218)+N($M218)+N($N218)+N($O218))</f>
        <v/>
      </c>
      <c r="Q218" s="18">
        <f>IF(OR($P218="",N($I218)=0),"",$P218/$I218)</f>
        <v/>
      </c>
      <c r="R218" s="18">
        <f>IF(OR($P218="",N($F218)=0),"",$P218/$F218)</f>
        <v/>
      </c>
      <c r="S218" s="21">
        <f>IF(OR($P218="",N($J218)=0),"",$P218/$J218)</f>
        <v/>
      </c>
      <c r="T218" s="22">
        <f>IF($S218="","",IF($S218&lt;=Configuración!$C$3,"En objetivo",IF($S218&lt;=Configuración!$C$4,"Alerta","Crítico")))</f>
        <v/>
      </c>
      <c r="U218" s="18">
        <f>IF(OR($Q218="",N(Configuración!$C$3)=0),"",$Q218/Configuración!$C$3)</f>
        <v/>
      </c>
      <c r="V218" s="22">
        <f>IF(OR($H218="",$I218=""),"",MAX(0,$H218-$I218))</f>
        <v/>
      </c>
      <c r="W218" s="16" t="n"/>
    </row>
    <row r="219">
      <c r="A219" s="19" t="n"/>
      <c r="B219" s="16" t="n"/>
      <c r="C219" s="16" t="n"/>
      <c r="D219" s="16" t="n"/>
      <c r="E219" s="16" t="n"/>
      <c r="F219" s="20" t="n"/>
      <c r="G219" s="20" t="n"/>
      <c r="H219" s="16" t="n"/>
      <c r="I219" s="16" t="n"/>
      <c r="J219" s="17" t="n"/>
      <c r="K219" s="17" t="n"/>
      <c r="L219" s="18">
        <f>IF($C219="","",N($F219)*N(IFERROR(INDEX('Vehículos y choferes'!$B$2:$B$16,MATCH($C219,'Vehículos y choferes'!$A$2:$A$16,0)),0))/100*N(IFERROR(INDEX('Vehículos y choferes'!$C$2:$C$16,MATCH($C219,'Vehículos y choferes'!$A$2:$A$16,0)),0)))</f>
        <v/>
      </c>
      <c r="M219" s="18">
        <f>IF($C219="","",N($F219)*N(IFERROR(INDEX('Vehículos y choferes'!$E$2:$E$16,MATCH($C219,'Vehículos y choferes'!$A$2:$A$16,0)),0)))</f>
        <v/>
      </c>
      <c r="N219" s="18">
        <f>IF($C219="","",N(IFERROR(INDEX('Vehículos y choferes'!$G$2:$G$16,MATCH($C219,'Vehículos y choferes'!$A$2:$A$16,0)),0)))</f>
        <v/>
      </c>
      <c r="O219" s="18">
        <f>IF(AND($D219="",$E219=""),"",N($G219)*(IF($D219="",0,IFERROR(INDEX('Vehículos y choferes'!$J$2:$J$31,MATCH($D219,'Vehículos y choferes'!$I$2:$I$31,0)),0))+IF($E219="",0,IFERROR(INDEX('Vehículos y choferes'!$J$2:$J$31,MATCH($E219,'Vehículos y choferes'!$I$2:$I$31,0)),0))))</f>
        <v/>
      </c>
      <c r="P219" s="18">
        <f>IF(AND($C219="",$D219=""),"",N($K219)+N($L219)+N($M219)+N($N219)+N($O219))</f>
        <v/>
      </c>
      <c r="Q219" s="18">
        <f>IF(OR($P219="",N($I219)=0),"",$P219/$I219)</f>
        <v/>
      </c>
      <c r="R219" s="18">
        <f>IF(OR($P219="",N($F219)=0),"",$P219/$F219)</f>
        <v/>
      </c>
      <c r="S219" s="21">
        <f>IF(OR($P219="",N($J219)=0),"",$P219/$J219)</f>
        <v/>
      </c>
      <c r="T219" s="22">
        <f>IF($S219="","",IF($S219&lt;=Configuración!$C$3,"En objetivo",IF($S219&lt;=Configuración!$C$4,"Alerta","Crítico")))</f>
        <v/>
      </c>
      <c r="U219" s="18">
        <f>IF(OR($Q219="",N(Configuración!$C$3)=0),"",$Q219/Configuración!$C$3)</f>
        <v/>
      </c>
      <c r="V219" s="22">
        <f>IF(OR($H219="",$I219=""),"",MAX(0,$H219-$I219))</f>
        <v/>
      </c>
      <c r="W219" s="16" t="n"/>
    </row>
    <row r="220">
      <c r="A220" s="19" t="n"/>
      <c r="B220" s="16" t="n"/>
      <c r="C220" s="16" t="n"/>
      <c r="D220" s="16" t="n"/>
      <c r="E220" s="16" t="n"/>
      <c r="F220" s="20" t="n"/>
      <c r="G220" s="20" t="n"/>
      <c r="H220" s="16" t="n"/>
      <c r="I220" s="16" t="n"/>
      <c r="J220" s="17" t="n"/>
      <c r="K220" s="17" t="n"/>
      <c r="L220" s="18">
        <f>IF($C220="","",N($F220)*N(IFERROR(INDEX('Vehículos y choferes'!$B$2:$B$16,MATCH($C220,'Vehículos y choferes'!$A$2:$A$16,0)),0))/100*N(IFERROR(INDEX('Vehículos y choferes'!$C$2:$C$16,MATCH($C220,'Vehículos y choferes'!$A$2:$A$16,0)),0)))</f>
        <v/>
      </c>
      <c r="M220" s="18">
        <f>IF($C220="","",N($F220)*N(IFERROR(INDEX('Vehículos y choferes'!$E$2:$E$16,MATCH($C220,'Vehículos y choferes'!$A$2:$A$16,0)),0)))</f>
        <v/>
      </c>
      <c r="N220" s="18">
        <f>IF($C220="","",N(IFERROR(INDEX('Vehículos y choferes'!$G$2:$G$16,MATCH($C220,'Vehículos y choferes'!$A$2:$A$16,0)),0)))</f>
        <v/>
      </c>
      <c r="O220" s="18">
        <f>IF(AND($D220="",$E220=""),"",N($G220)*(IF($D220="",0,IFERROR(INDEX('Vehículos y choferes'!$J$2:$J$31,MATCH($D220,'Vehículos y choferes'!$I$2:$I$31,0)),0))+IF($E220="",0,IFERROR(INDEX('Vehículos y choferes'!$J$2:$J$31,MATCH($E220,'Vehículos y choferes'!$I$2:$I$31,0)),0))))</f>
        <v/>
      </c>
      <c r="P220" s="18">
        <f>IF(AND($C220="",$D220=""),"",N($K220)+N($L220)+N($M220)+N($N220)+N($O220))</f>
        <v/>
      </c>
      <c r="Q220" s="18">
        <f>IF(OR($P220="",N($I220)=0),"",$P220/$I220)</f>
        <v/>
      </c>
      <c r="R220" s="18">
        <f>IF(OR($P220="",N($F220)=0),"",$P220/$F220)</f>
        <v/>
      </c>
      <c r="S220" s="21">
        <f>IF(OR($P220="",N($J220)=0),"",$P220/$J220)</f>
        <v/>
      </c>
      <c r="T220" s="22">
        <f>IF($S220="","",IF($S220&lt;=Configuración!$C$3,"En objetivo",IF($S220&lt;=Configuración!$C$4,"Alerta","Crítico")))</f>
        <v/>
      </c>
      <c r="U220" s="18">
        <f>IF(OR($Q220="",N(Configuración!$C$3)=0),"",$Q220/Configuración!$C$3)</f>
        <v/>
      </c>
      <c r="V220" s="22">
        <f>IF(OR($H220="",$I220=""),"",MAX(0,$H220-$I220))</f>
        <v/>
      </c>
      <c r="W220" s="16" t="n"/>
    </row>
    <row r="221">
      <c r="A221" s="19" t="n"/>
      <c r="B221" s="16" t="n"/>
      <c r="C221" s="16" t="n"/>
      <c r="D221" s="16" t="n"/>
      <c r="E221" s="16" t="n"/>
      <c r="F221" s="20" t="n"/>
      <c r="G221" s="20" t="n"/>
      <c r="H221" s="16" t="n"/>
      <c r="I221" s="16" t="n"/>
      <c r="J221" s="17" t="n"/>
      <c r="K221" s="17" t="n"/>
      <c r="L221" s="18">
        <f>IF($C221="","",N($F221)*N(IFERROR(INDEX('Vehículos y choferes'!$B$2:$B$16,MATCH($C221,'Vehículos y choferes'!$A$2:$A$16,0)),0))/100*N(IFERROR(INDEX('Vehículos y choferes'!$C$2:$C$16,MATCH($C221,'Vehículos y choferes'!$A$2:$A$16,0)),0)))</f>
        <v/>
      </c>
      <c r="M221" s="18">
        <f>IF($C221="","",N($F221)*N(IFERROR(INDEX('Vehículos y choferes'!$E$2:$E$16,MATCH($C221,'Vehículos y choferes'!$A$2:$A$16,0)),0)))</f>
        <v/>
      </c>
      <c r="N221" s="18">
        <f>IF($C221="","",N(IFERROR(INDEX('Vehículos y choferes'!$G$2:$G$16,MATCH($C221,'Vehículos y choferes'!$A$2:$A$16,0)),0)))</f>
        <v/>
      </c>
      <c r="O221" s="18">
        <f>IF(AND($D221="",$E221=""),"",N($G221)*(IF($D221="",0,IFERROR(INDEX('Vehículos y choferes'!$J$2:$J$31,MATCH($D221,'Vehículos y choferes'!$I$2:$I$31,0)),0))+IF($E221="",0,IFERROR(INDEX('Vehículos y choferes'!$J$2:$J$31,MATCH($E221,'Vehículos y choferes'!$I$2:$I$31,0)),0))))</f>
        <v/>
      </c>
      <c r="P221" s="18">
        <f>IF(AND($C221="",$D221=""),"",N($K221)+N($L221)+N($M221)+N($N221)+N($O221))</f>
        <v/>
      </c>
      <c r="Q221" s="18">
        <f>IF(OR($P221="",N($I221)=0),"",$P221/$I221)</f>
        <v/>
      </c>
      <c r="R221" s="18">
        <f>IF(OR($P221="",N($F221)=0),"",$P221/$F221)</f>
        <v/>
      </c>
      <c r="S221" s="21">
        <f>IF(OR($P221="",N($J221)=0),"",$P221/$J221)</f>
        <v/>
      </c>
      <c r="T221" s="22">
        <f>IF($S221="","",IF($S221&lt;=Configuración!$C$3,"En objetivo",IF($S221&lt;=Configuración!$C$4,"Alerta","Crítico")))</f>
        <v/>
      </c>
      <c r="U221" s="18">
        <f>IF(OR($Q221="",N(Configuración!$C$3)=0),"",$Q221/Configuración!$C$3)</f>
        <v/>
      </c>
      <c r="V221" s="22">
        <f>IF(OR($H221="",$I221=""),"",MAX(0,$H221-$I221))</f>
        <v/>
      </c>
      <c r="W221" s="16" t="n"/>
    </row>
    <row r="222">
      <c r="A222" s="19" t="n"/>
      <c r="B222" s="16" t="n"/>
      <c r="C222" s="16" t="n"/>
      <c r="D222" s="16" t="n"/>
      <c r="E222" s="16" t="n"/>
      <c r="F222" s="20" t="n"/>
      <c r="G222" s="20" t="n"/>
      <c r="H222" s="16" t="n"/>
      <c r="I222" s="16" t="n"/>
      <c r="J222" s="17" t="n"/>
      <c r="K222" s="17" t="n"/>
      <c r="L222" s="18">
        <f>IF($C222="","",N($F222)*N(IFERROR(INDEX('Vehículos y choferes'!$B$2:$B$16,MATCH($C222,'Vehículos y choferes'!$A$2:$A$16,0)),0))/100*N(IFERROR(INDEX('Vehículos y choferes'!$C$2:$C$16,MATCH($C222,'Vehículos y choferes'!$A$2:$A$16,0)),0)))</f>
        <v/>
      </c>
      <c r="M222" s="18">
        <f>IF($C222="","",N($F222)*N(IFERROR(INDEX('Vehículos y choferes'!$E$2:$E$16,MATCH($C222,'Vehículos y choferes'!$A$2:$A$16,0)),0)))</f>
        <v/>
      </c>
      <c r="N222" s="18">
        <f>IF($C222="","",N(IFERROR(INDEX('Vehículos y choferes'!$G$2:$G$16,MATCH($C222,'Vehículos y choferes'!$A$2:$A$16,0)),0)))</f>
        <v/>
      </c>
      <c r="O222" s="18">
        <f>IF(AND($D222="",$E222=""),"",N($G222)*(IF($D222="",0,IFERROR(INDEX('Vehículos y choferes'!$J$2:$J$31,MATCH($D222,'Vehículos y choferes'!$I$2:$I$31,0)),0))+IF($E222="",0,IFERROR(INDEX('Vehículos y choferes'!$J$2:$J$31,MATCH($E222,'Vehículos y choferes'!$I$2:$I$31,0)),0))))</f>
        <v/>
      </c>
      <c r="P222" s="18">
        <f>IF(AND($C222="",$D222=""),"",N($K222)+N($L222)+N($M222)+N($N222)+N($O222))</f>
        <v/>
      </c>
      <c r="Q222" s="18">
        <f>IF(OR($P222="",N($I222)=0),"",$P222/$I222)</f>
        <v/>
      </c>
      <c r="R222" s="18">
        <f>IF(OR($P222="",N($F222)=0),"",$P222/$F222)</f>
        <v/>
      </c>
      <c r="S222" s="21">
        <f>IF(OR($P222="",N($J222)=0),"",$P222/$J222)</f>
        <v/>
      </c>
      <c r="T222" s="22">
        <f>IF($S222="","",IF($S222&lt;=Configuración!$C$3,"En objetivo",IF($S222&lt;=Configuración!$C$4,"Alerta","Crítico")))</f>
        <v/>
      </c>
      <c r="U222" s="18">
        <f>IF(OR($Q222="",N(Configuración!$C$3)=0),"",$Q222/Configuración!$C$3)</f>
        <v/>
      </c>
      <c r="V222" s="22">
        <f>IF(OR($H222="",$I222=""),"",MAX(0,$H222-$I222))</f>
        <v/>
      </c>
      <c r="W222" s="16" t="n"/>
    </row>
    <row r="223">
      <c r="A223" s="19" t="n"/>
      <c r="B223" s="16" t="n"/>
      <c r="C223" s="16" t="n"/>
      <c r="D223" s="16" t="n"/>
      <c r="E223" s="16" t="n"/>
      <c r="F223" s="20" t="n"/>
      <c r="G223" s="20" t="n"/>
      <c r="H223" s="16" t="n"/>
      <c r="I223" s="16" t="n"/>
      <c r="J223" s="17" t="n"/>
      <c r="K223" s="17" t="n"/>
      <c r="L223" s="18">
        <f>IF($C223="","",N($F223)*N(IFERROR(INDEX('Vehículos y choferes'!$B$2:$B$16,MATCH($C223,'Vehículos y choferes'!$A$2:$A$16,0)),0))/100*N(IFERROR(INDEX('Vehículos y choferes'!$C$2:$C$16,MATCH($C223,'Vehículos y choferes'!$A$2:$A$16,0)),0)))</f>
        <v/>
      </c>
      <c r="M223" s="18">
        <f>IF($C223="","",N($F223)*N(IFERROR(INDEX('Vehículos y choferes'!$E$2:$E$16,MATCH($C223,'Vehículos y choferes'!$A$2:$A$16,0)),0)))</f>
        <v/>
      </c>
      <c r="N223" s="18">
        <f>IF($C223="","",N(IFERROR(INDEX('Vehículos y choferes'!$G$2:$G$16,MATCH($C223,'Vehículos y choferes'!$A$2:$A$16,0)),0)))</f>
        <v/>
      </c>
      <c r="O223" s="18">
        <f>IF(AND($D223="",$E223=""),"",N($G223)*(IF($D223="",0,IFERROR(INDEX('Vehículos y choferes'!$J$2:$J$31,MATCH($D223,'Vehículos y choferes'!$I$2:$I$31,0)),0))+IF($E223="",0,IFERROR(INDEX('Vehículos y choferes'!$J$2:$J$31,MATCH($E223,'Vehículos y choferes'!$I$2:$I$31,0)),0))))</f>
        <v/>
      </c>
      <c r="P223" s="18">
        <f>IF(AND($C223="",$D223=""),"",N($K223)+N($L223)+N($M223)+N($N223)+N($O223))</f>
        <v/>
      </c>
      <c r="Q223" s="18">
        <f>IF(OR($P223="",N($I223)=0),"",$P223/$I223)</f>
        <v/>
      </c>
      <c r="R223" s="18">
        <f>IF(OR($P223="",N($F223)=0),"",$P223/$F223)</f>
        <v/>
      </c>
      <c r="S223" s="21">
        <f>IF(OR($P223="",N($J223)=0),"",$P223/$J223)</f>
        <v/>
      </c>
      <c r="T223" s="22">
        <f>IF($S223="","",IF($S223&lt;=Configuración!$C$3,"En objetivo",IF($S223&lt;=Configuración!$C$4,"Alerta","Crítico")))</f>
        <v/>
      </c>
      <c r="U223" s="18">
        <f>IF(OR($Q223="",N(Configuración!$C$3)=0),"",$Q223/Configuración!$C$3)</f>
        <v/>
      </c>
      <c r="V223" s="22">
        <f>IF(OR($H223="",$I223=""),"",MAX(0,$H223-$I223))</f>
        <v/>
      </c>
      <c r="W223" s="16" t="n"/>
    </row>
    <row r="224">
      <c r="A224" s="19" t="n"/>
      <c r="B224" s="16" t="n"/>
      <c r="C224" s="16" t="n"/>
      <c r="D224" s="16" t="n"/>
      <c r="E224" s="16" t="n"/>
      <c r="F224" s="20" t="n"/>
      <c r="G224" s="20" t="n"/>
      <c r="H224" s="16" t="n"/>
      <c r="I224" s="16" t="n"/>
      <c r="J224" s="17" t="n"/>
      <c r="K224" s="17" t="n"/>
      <c r="L224" s="18">
        <f>IF($C224="","",N($F224)*N(IFERROR(INDEX('Vehículos y choferes'!$B$2:$B$16,MATCH($C224,'Vehículos y choferes'!$A$2:$A$16,0)),0))/100*N(IFERROR(INDEX('Vehículos y choferes'!$C$2:$C$16,MATCH($C224,'Vehículos y choferes'!$A$2:$A$16,0)),0)))</f>
        <v/>
      </c>
      <c r="M224" s="18">
        <f>IF($C224="","",N($F224)*N(IFERROR(INDEX('Vehículos y choferes'!$E$2:$E$16,MATCH($C224,'Vehículos y choferes'!$A$2:$A$16,0)),0)))</f>
        <v/>
      </c>
      <c r="N224" s="18">
        <f>IF($C224="","",N(IFERROR(INDEX('Vehículos y choferes'!$G$2:$G$16,MATCH($C224,'Vehículos y choferes'!$A$2:$A$16,0)),0)))</f>
        <v/>
      </c>
      <c r="O224" s="18">
        <f>IF(AND($D224="",$E224=""),"",N($G224)*(IF($D224="",0,IFERROR(INDEX('Vehículos y choferes'!$J$2:$J$31,MATCH($D224,'Vehículos y choferes'!$I$2:$I$31,0)),0))+IF($E224="",0,IFERROR(INDEX('Vehículos y choferes'!$J$2:$J$31,MATCH($E224,'Vehículos y choferes'!$I$2:$I$31,0)),0))))</f>
        <v/>
      </c>
      <c r="P224" s="18">
        <f>IF(AND($C224="",$D224=""),"",N($K224)+N($L224)+N($M224)+N($N224)+N($O224))</f>
        <v/>
      </c>
      <c r="Q224" s="18">
        <f>IF(OR($P224="",N($I224)=0),"",$P224/$I224)</f>
        <v/>
      </c>
      <c r="R224" s="18">
        <f>IF(OR($P224="",N($F224)=0),"",$P224/$F224)</f>
        <v/>
      </c>
      <c r="S224" s="21">
        <f>IF(OR($P224="",N($J224)=0),"",$P224/$J224)</f>
        <v/>
      </c>
      <c r="T224" s="22">
        <f>IF($S224="","",IF($S224&lt;=Configuración!$C$3,"En objetivo",IF($S224&lt;=Configuración!$C$4,"Alerta","Crítico")))</f>
        <v/>
      </c>
      <c r="U224" s="18">
        <f>IF(OR($Q224="",N(Configuración!$C$3)=0),"",$Q224/Configuración!$C$3)</f>
        <v/>
      </c>
      <c r="V224" s="22">
        <f>IF(OR($H224="",$I224=""),"",MAX(0,$H224-$I224))</f>
        <v/>
      </c>
      <c r="W224" s="16" t="n"/>
    </row>
    <row r="225">
      <c r="A225" s="19" t="n"/>
      <c r="B225" s="16" t="n"/>
      <c r="C225" s="16" t="n"/>
      <c r="D225" s="16" t="n"/>
      <c r="E225" s="16" t="n"/>
      <c r="F225" s="20" t="n"/>
      <c r="G225" s="20" t="n"/>
      <c r="H225" s="16" t="n"/>
      <c r="I225" s="16" t="n"/>
      <c r="J225" s="17" t="n"/>
      <c r="K225" s="17" t="n"/>
      <c r="L225" s="18">
        <f>IF($C225="","",N($F225)*N(IFERROR(INDEX('Vehículos y choferes'!$B$2:$B$16,MATCH($C225,'Vehículos y choferes'!$A$2:$A$16,0)),0))/100*N(IFERROR(INDEX('Vehículos y choferes'!$C$2:$C$16,MATCH($C225,'Vehículos y choferes'!$A$2:$A$16,0)),0)))</f>
        <v/>
      </c>
      <c r="M225" s="18">
        <f>IF($C225="","",N($F225)*N(IFERROR(INDEX('Vehículos y choferes'!$E$2:$E$16,MATCH($C225,'Vehículos y choferes'!$A$2:$A$16,0)),0)))</f>
        <v/>
      </c>
      <c r="N225" s="18">
        <f>IF($C225="","",N(IFERROR(INDEX('Vehículos y choferes'!$G$2:$G$16,MATCH($C225,'Vehículos y choferes'!$A$2:$A$16,0)),0)))</f>
        <v/>
      </c>
      <c r="O225" s="18">
        <f>IF(AND($D225="",$E225=""),"",N($G225)*(IF($D225="",0,IFERROR(INDEX('Vehículos y choferes'!$J$2:$J$31,MATCH($D225,'Vehículos y choferes'!$I$2:$I$31,0)),0))+IF($E225="",0,IFERROR(INDEX('Vehículos y choferes'!$J$2:$J$31,MATCH($E225,'Vehículos y choferes'!$I$2:$I$31,0)),0))))</f>
        <v/>
      </c>
      <c r="P225" s="18">
        <f>IF(AND($C225="",$D225=""),"",N($K225)+N($L225)+N($M225)+N($N225)+N($O225))</f>
        <v/>
      </c>
      <c r="Q225" s="18">
        <f>IF(OR($P225="",N($I225)=0),"",$P225/$I225)</f>
        <v/>
      </c>
      <c r="R225" s="18">
        <f>IF(OR($P225="",N($F225)=0),"",$P225/$F225)</f>
        <v/>
      </c>
      <c r="S225" s="21">
        <f>IF(OR($P225="",N($J225)=0),"",$P225/$J225)</f>
        <v/>
      </c>
      <c r="T225" s="22">
        <f>IF($S225="","",IF($S225&lt;=Configuración!$C$3,"En objetivo",IF($S225&lt;=Configuración!$C$4,"Alerta","Crítico")))</f>
        <v/>
      </c>
      <c r="U225" s="18">
        <f>IF(OR($Q225="",N(Configuración!$C$3)=0),"",$Q225/Configuración!$C$3)</f>
        <v/>
      </c>
      <c r="V225" s="22">
        <f>IF(OR($H225="",$I225=""),"",MAX(0,$H225-$I225))</f>
        <v/>
      </c>
      <c r="W225" s="16" t="n"/>
    </row>
    <row r="226">
      <c r="A226" s="19" t="n"/>
      <c r="B226" s="16" t="n"/>
      <c r="C226" s="16" t="n"/>
      <c r="D226" s="16" t="n"/>
      <c r="E226" s="16" t="n"/>
      <c r="F226" s="20" t="n"/>
      <c r="G226" s="20" t="n"/>
      <c r="H226" s="16" t="n"/>
      <c r="I226" s="16" t="n"/>
      <c r="J226" s="17" t="n"/>
      <c r="K226" s="17" t="n"/>
      <c r="L226" s="18">
        <f>IF($C226="","",N($F226)*N(IFERROR(INDEX('Vehículos y choferes'!$B$2:$B$16,MATCH($C226,'Vehículos y choferes'!$A$2:$A$16,0)),0))/100*N(IFERROR(INDEX('Vehículos y choferes'!$C$2:$C$16,MATCH($C226,'Vehículos y choferes'!$A$2:$A$16,0)),0)))</f>
        <v/>
      </c>
      <c r="M226" s="18">
        <f>IF($C226="","",N($F226)*N(IFERROR(INDEX('Vehículos y choferes'!$E$2:$E$16,MATCH($C226,'Vehículos y choferes'!$A$2:$A$16,0)),0)))</f>
        <v/>
      </c>
      <c r="N226" s="18">
        <f>IF($C226="","",N(IFERROR(INDEX('Vehículos y choferes'!$G$2:$G$16,MATCH($C226,'Vehículos y choferes'!$A$2:$A$16,0)),0)))</f>
        <v/>
      </c>
      <c r="O226" s="18">
        <f>IF(AND($D226="",$E226=""),"",N($G226)*(IF($D226="",0,IFERROR(INDEX('Vehículos y choferes'!$J$2:$J$31,MATCH($D226,'Vehículos y choferes'!$I$2:$I$31,0)),0))+IF($E226="",0,IFERROR(INDEX('Vehículos y choferes'!$J$2:$J$31,MATCH($E226,'Vehículos y choferes'!$I$2:$I$31,0)),0))))</f>
        <v/>
      </c>
      <c r="P226" s="18">
        <f>IF(AND($C226="",$D226=""),"",N($K226)+N($L226)+N($M226)+N($N226)+N($O226))</f>
        <v/>
      </c>
      <c r="Q226" s="18">
        <f>IF(OR($P226="",N($I226)=0),"",$P226/$I226)</f>
        <v/>
      </c>
      <c r="R226" s="18">
        <f>IF(OR($P226="",N($F226)=0),"",$P226/$F226)</f>
        <v/>
      </c>
      <c r="S226" s="21">
        <f>IF(OR($P226="",N($J226)=0),"",$P226/$J226)</f>
        <v/>
      </c>
      <c r="T226" s="22">
        <f>IF($S226="","",IF($S226&lt;=Configuración!$C$3,"En objetivo",IF($S226&lt;=Configuración!$C$4,"Alerta","Crítico")))</f>
        <v/>
      </c>
      <c r="U226" s="18">
        <f>IF(OR($Q226="",N(Configuración!$C$3)=0),"",$Q226/Configuración!$C$3)</f>
        <v/>
      </c>
      <c r="V226" s="22">
        <f>IF(OR($H226="",$I226=""),"",MAX(0,$H226-$I226))</f>
        <v/>
      </c>
      <c r="W226" s="16" t="n"/>
    </row>
    <row r="227">
      <c r="A227" s="19" t="n"/>
      <c r="B227" s="16" t="n"/>
      <c r="C227" s="16" t="n"/>
      <c r="D227" s="16" t="n"/>
      <c r="E227" s="16" t="n"/>
      <c r="F227" s="20" t="n"/>
      <c r="G227" s="20" t="n"/>
      <c r="H227" s="16" t="n"/>
      <c r="I227" s="16" t="n"/>
      <c r="J227" s="17" t="n"/>
      <c r="K227" s="17" t="n"/>
      <c r="L227" s="18">
        <f>IF($C227="","",N($F227)*N(IFERROR(INDEX('Vehículos y choferes'!$B$2:$B$16,MATCH($C227,'Vehículos y choferes'!$A$2:$A$16,0)),0))/100*N(IFERROR(INDEX('Vehículos y choferes'!$C$2:$C$16,MATCH($C227,'Vehículos y choferes'!$A$2:$A$16,0)),0)))</f>
        <v/>
      </c>
      <c r="M227" s="18">
        <f>IF($C227="","",N($F227)*N(IFERROR(INDEX('Vehículos y choferes'!$E$2:$E$16,MATCH($C227,'Vehículos y choferes'!$A$2:$A$16,0)),0)))</f>
        <v/>
      </c>
      <c r="N227" s="18">
        <f>IF($C227="","",N(IFERROR(INDEX('Vehículos y choferes'!$G$2:$G$16,MATCH($C227,'Vehículos y choferes'!$A$2:$A$16,0)),0)))</f>
        <v/>
      </c>
      <c r="O227" s="18">
        <f>IF(AND($D227="",$E227=""),"",N($G227)*(IF($D227="",0,IFERROR(INDEX('Vehículos y choferes'!$J$2:$J$31,MATCH($D227,'Vehículos y choferes'!$I$2:$I$31,0)),0))+IF($E227="",0,IFERROR(INDEX('Vehículos y choferes'!$J$2:$J$31,MATCH($E227,'Vehículos y choferes'!$I$2:$I$31,0)),0))))</f>
        <v/>
      </c>
      <c r="P227" s="18">
        <f>IF(AND($C227="",$D227=""),"",N($K227)+N($L227)+N($M227)+N($N227)+N($O227))</f>
        <v/>
      </c>
      <c r="Q227" s="18">
        <f>IF(OR($P227="",N($I227)=0),"",$P227/$I227)</f>
        <v/>
      </c>
      <c r="R227" s="18">
        <f>IF(OR($P227="",N($F227)=0),"",$P227/$F227)</f>
        <v/>
      </c>
      <c r="S227" s="21">
        <f>IF(OR($P227="",N($J227)=0),"",$P227/$J227)</f>
        <v/>
      </c>
      <c r="T227" s="22">
        <f>IF($S227="","",IF($S227&lt;=Configuración!$C$3,"En objetivo",IF($S227&lt;=Configuración!$C$4,"Alerta","Crítico")))</f>
        <v/>
      </c>
      <c r="U227" s="18">
        <f>IF(OR($Q227="",N(Configuración!$C$3)=0),"",$Q227/Configuración!$C$3)</f>
        <v/>
      </c>
      <c r="V227" s="22">
        <f>IF(OR($H227="",$I227=""),"",MAX(0,$H227-$I227))</f>
        <v/>
      </c>
      <c r="W227" s="16" t="n"/>
    </row>
    <row r="228">
      <c r="A228" s="19" t="n"/>
      <c r="B228" s="16" t="n"/>
      <c r="C228" s="16" t="n"/>
      <c r="D228" s="16" t="n"/>
      <c r="E228" s="16" t="n"/>
      <c r="F228" s="20" t="n"/>
      <c r="G228" s="20" t="n"/>
      <c r="H228" s="16" t="n"/>
      <c r="I228" s="16" t="n"/>
      <c r="J228" s="17" t="n"/>
      <c r="K228" s="17" t="n"/>
      <c r="L228" s="18">
        <f>IF($C228="","",N($F228)*N(IFERROR(INDEX('Vehículos y choferes'!$B$2:$B$16,MATCH($C228,'Vehículos y choferes'!$A$2:$A$16,0)),0))/100*N(IFERROR(INDEX('Vehículos y choferes'!$C$2:$C$16,MATCH($C228,'Vehículos y choferes'!$A$2:$A$16,0)),0)))</f>
        <v/>
      </c>
      <c r="M228" s="18">
        <f>IF($C228="","",N($F228)*N(IFERROR(INDEX('Vehículos y choferes'!$E$2:$E$16,MATCH($C228,'Vehículos y choferes'!$A$2:$A$16,0)),0)))</f>
        <v/>
      </c>
      <c r="N228" s="18">
        <f>IF($C228="","",N(IFERROR(INDEX('Vehículos y choferes'!$G$2:$G$16,MATCH($C228,'Vehículos y choferes'!$A$2:$A$16,0)),0)))</f>
        <v/>
      </c>
      <c r="O228" s="18">
        <f>IF(AND($D228="",$E228=""),"",N($G228)*(IF($D228="",0,IFERROR(INDEX('Vehículos y choferes'!$J$2:$J$31,MATCH($D228,'Vehículos y choferes'!$I$2:$I$31,0)),0))+IF($E228="",0,IFERROR(INDEX('Vehículos y choferes'!$J$2:$J$31,MATCH($E228,'Vehículos y choferes'!$I$2:$I$31,0)),0))))</f>
        <v/>
      </c>
      <c r="P228" s="18">
        <f>IF(AND($C228="",$D228=""),"",N($K228)+N($L228)+N($M228)+N($N228)+N($O228))</f>
        <v/>
      </c>
      <c r="Q228" s="18">
        <f>IF(OR($P228="",N($I228)=0),"",$P228/$I228)</f>
        <v/>
      </c>
      <c r="R228" s="18">
        <f>IF(OR($P228="",N($F228)=0),"",$P228/$F228)</f>
        <v/>
      </c>
      <c r="S228" s="21">
        <f>IF(OR($P228="",N($J228)=0),"",$P228/$J228)</f>
        <v/>
      </c>
      <c r="T228" s="22">
        <f>IF($S228="","",IF($S228&lt;=Configuración!$C$3,"En objetivo",IF($S228&lt;=Configuración!$C$4,"Alerta","Crítico")))</f>
        <v/>
      </c>
      <c r="U228" s="18">
        <f>IF(OR($Q228="",N(Configuración!$C$3)=0),"",$Q228/Configuración!$C$3)</f>
        <v/>
      </c>
      <c r="V228" s="22">
        <f>IF(OR($H228="",$I228=""),"",MAX(0,$H228-$I228))</f>
        <v/>
      </c>
      <c r="W228" s="16" t="n"/>
    </row>
    <row r="229">
      <c r="A229" s="19" t="n"/>
      <c r="B229" s="16" t="n"/>
      <c r="C229" s="16" t="n"/>
      <c r="D229" s="16" t="n"/>
      <c r="E229" s="16" t="n"/>
      <c r="F229" s="20" t="n"/>
      <c r="G229" s="20" t="n"/>
      <c r="H229" s="16" t="n"/>
      <c r="I229" s="16" t="n"/>
      <c r="J229" s="17" t="n"/>
      <c r="K229" s="17" t="n"/>
      <c r="L229" s="18">
        <f>IF($C229="","",N($F229)*N(IFERROR(INDEX('Vehículos y choferes'!$B$2:$B$16,MATCH($C229,'Vehículos y choferes'!$A$2:$A$16,0)),0))/100*N(IFERROR(INDEX('Vehículos y choferes'!$C$2:$C$16,MATCH($C229,'Vehículos y choferes'!$A$2:$A$16,0)),0)))</f>
        <v/>
      </c>
      <c r="M229" s="18">
        <f>IF($C229="","",N($F229)*N(IFERROR(INDEX('Vehículos y choferes'!$E$2:$E$16,MATCH($C229,'Vehículos y choferes'!$A$2:$A$16,0)),0)))</f>
        <v/>
      </c>
      <c r="N229" s="18">
        <f>IF($C229="","",N(IFERROR(INDEX('Vehículos y choferes'!$G$2:$G$16,MATCH($C229,'Vehículos y choferes'!$A$2:$A$16,0)),0)))</f>
        <v/>
      </c>
      <c r="O229" s="18">
        <f>IF(AND($D229="",$E229=""),"",N($G229)*(IF($D229="",0,IFERROR(INDEX('Vehículos y choferes'!$J$2:$J$31,MATCH($D229,'Vehículos y choferes'!$I$2:$I$31,0)),0))+IF($E229="",0,IFERROR(INDEX('Vehículos y choferes'!$J$2:$J$31,MATCH($E229,'Vehículos y choferes'!$I$2:$I$31,0)),0))))</f>
        <v/>
      </c>
      <c r="P229" s="18">
        <f>IF(AND($C229="",$D229=""),"",N($K229)+N($L229)+N($M229)+N($N229)+N($O229))</f>
        <v/>
      </c>
      <c r="Q229" s="18">
        <f>IF(OR($P229="",N($I229)=0),"",$P229/$I229)</f>
        <v/>
      </c>
      <c r="R229" s="18">
        <f>IF(OR($P229="",N($F229)=0),"",$P229/$F229)</f>
        <v/>
      </c>
      <c r="S229" s="21">
        <f>IF(OR($P229="",N($J229)=0),"",$P229/$J229)</f>
        <v/>
      </c>
      <c r="T229" s="22">
        <f>IF($S229="","",IF($S229&lt;=Configuración!$C$3,"En objetivo",IF($S229&lt;=Configuración!$C$4,"Alerta","Crítico")))</f>
        <v/>
      </c>
      <c r="U229" s="18">
        <f>IF(OR($Q229="",N(Configuración!$C$3)=0),"",$Q229/Configuración!$C$3)</f>
        <v/>
      </c>
      <c r="V229" s="22">
        <f>IF(OR($H229="",$I229=""),"",MAX(0,$H229-$I229))</f>
        <v/>
      </c>
      <c r="W229" s="16" t="n"/>
    </row>
    <row r="230">
      <c r="A230" s="19" t="n"/>
      <c r="B230" s="16" t="n"/>
      <c r="C230" s="16" t="n"/>
      <c r="D230" s="16" t="n"/>
      <c r="E230" s="16" t="n"/>
      <c r="F230" s="20" t="n"/>
      <c r="G230" s="20" t="n"/>
      <c r="H230" s="16" t="n"/>
      <c r="I230" s="16" t="n"/>
      <c r="J230" s="17" t="n"/>
      <c r="K230" s="17" t="n"/>
      <c r="L230" s="18">
        <f>IF($C230="","",N($F230)*N(IFERROR(INDEX('Vehículos y choferes'!$B$2:$B$16,MATCH($C230,'Vehículos y choferes'!$A$2:$A$16,0)),0))/100*N(IFERROR(INDEX('Vehículos y choferes'!$C$2:$C$16,MATCH($C230,'Vehículos y choferes'!$A$2:$A$16,0)),0)))</f>
        <v/>
      </c>
      <c r="M230" s="18">
        <f>IF($C230="","",N($F230)*N(IFERROR(INDEX('Vehículos y choferes'!$E$2:$E$16,MATCH($C230,'Vehículos y choferes'!$A$2:$A$16,0)),0)))</f>
        <v/>
      </c>
      <c r="N230" s="18">
        <f>IF($C230="","",N(IFERROR(INDEX('Vehículos y choferes'!$G$2:$G$16,MATCH($C230,'Vehículos y choferes'!$A$2:$A$16,0)),0)))</f>
        <v/>
      </c>
      <c r="O230" s="18">
        <f>IF(AND($D230="",$E230=""),"",N($G230)*(IF($D230="",0,IFERROR(INDEX('Vehículos y choferes'!$J$2:$J$31,MATCH($D230,'Vehículos y choferes'!$I$2:$I$31,0)),0))+IF($E230="",0,IFERROR(INDEX('Vehículos y choferes'!$J$2:$J$31,MATCH($E230,'Vehículos y choferes'!$I$2:$I$31,0)),0))))</f>
        <v/>
      </c>
      <c r="P230" s="18">
        <f>IF(AND($C230="",$D230=""),"",N($K230)+N($L230)+N($M230)+N($N230)+N($O230))</f>
        <v/>
      </c>
      <c r="Q230" s="18">
        <f>IF(OR($P230="",N($I230)=0),"",$P230/$I230)</f>
        <v/>
      </c>
      <c r="R230" s="18">
        <f>IF(OR($P230="",N($F230)=0),"",$P230/$F230)</f>
        <v/>
      </c>
      <c r="S230" s="21">
        <f>IF(OR($P230="",N($J230)=0),"",$P230/$J230)</f>
        <v/>
      </c>
      <c r="T230" s="22">
        <f>IF($S230="","",IF($S230&lt;=Configuración!$C$3,"En objetivo",IF($S230&lt;=Configuración!$C$4,"Alerta","Crítico")))</f>
        <v/>
      </c>
      <c r="U230" s="18">
        <f>IF(OR($Q230="",N(Configuración!$C$3)=0),"",$Q230/Configuración!$C$3)</f>
        <v/>
      </c>
      <c r="V230" s="22">
        <f>IF(OR($H230="",$I230=""),"",MAX(0,$H230-$I230))</f>
        <v/>
      </c>
      <c r="W230" s="16" t="n"/>
    </row>
    <row r="231">
      <c r="A231" s="19" t="n"/>
      <c r="B231" s="16" t="n"/>
      <c r="C231" s="16" t="n"/>
      <c r="D231" s="16" t="n"/>
      <c r="E231" s="16" t="n"/>
      <c r="F231" s="20" t="n"/>
      <c r="G231" s="20" t="n"/>
      <c r="H231" s="16" t="n"/>
      <c r="I231" s="16" t="n"/>
      <c r="J231" s="17" t="n"/>
      <c r="K231" s="17" t="n"/>
      <c r="L231" s="18">
        <f>IF($C231="","",N($F231)*N(IFERROR(INDEX('Vehículos y choferes'!$B$2:$B$16,MATCH($C231,'Vehículos y choferes'!$A$2:$A$16,0)),0))/100*N(IFERROR(INDEX('Vehículos y choferes'!$C$2:$C$16,MATCH($C231,'Vehículos y choferes'!$A$2:$A$16,0)),0)))</f>
        <v/>
      </c>
      <c r="M231" s="18">
        <f>IF($C231="","",N($F231)*N(IFERROR(INDEX('Vehículos y choferes'!$E$2:$E$16,MATCH($C231,'Vehículos y choferes'!$A$2:$A$16,0)),0)))</f>
        <v/>
      </c>
      <c r="N231" s="18">
        <f>IF($C231="","",N(IFERROR(INDEX('Vehículos y choferes'!$G$2:$G$16,MATCH($C231,'Vehículos y choferes'!$A$2:$A$16,0)),0)))</f>
        <v/>
      </c>
      <c r="O231" s="18">
        <f>IF(AND($D231="",$E231=""),"",N($G231)*(IF($D231="",0,IFERROR(INDEX('Vehículos y choferes'!$J$2:$J$31,MATCH($D231,'Vehículos y choferes'!$I$2:$I$31,0)),0))+IF($E231="",0,IFERROR(INDEX('Vehículos y choferes'!$J$2:$J$31,MATCH($E231,'Vehículos y choferes'!$I$2:$I$31,0)),0))))</f>
        <v/>
      </c>
      <c r="P231" s="18">
        <f>IF(AND($C231="",$D231=""),"",N($K231)+N($L231)+N($M231)+N($N231)+N($O231))</f>
        <v/>
      </c>
      <c r="Q231" s="18">
        <f>IF(OR($P231="",N($I231)=0),"",$P231/$I231)</f>
        <v/>
      </c>
      <c r="R231" s="18">
        <f>IF(OR($P231="",N($F231)=0),"",$P231/$F231)</f>
        <v/>
      </c>
      <c r="S231" s="21">
        <f>IF(OR($P231="",N($J231)=0),"",$P231/$J231)</f>
        <v/>
      </c>
      <c r="T231" s="22">
        <f>IF($S231="","",IF($S231&lt;=Configuración!$C$3,"En objetivo",IF($S231&lt;=Configuración!$C$4,"Alerta","Crítico")))</f>
        <v/>
      </c>
      <c r="U231" s="18">
        <f>IF(OR($Q231="",N(Configuración!$C$3)=0),"",$Q231/Configuración!$C$3)</f>
        <v/>
      </c>
      <c r="V231" s="22">
        <f>IF(OR($H231="",$I231=""),"",MAX(0,$H231-$I231))</f>
        <v/>
      </c>
      <c r="W231" s="16" t="n"/>
    </row>
    <row r="232">
      <c r="A232" s="19" t="n"/>
      <c r="B232" s="16" t="n"/>
      <c r="C232" s="16" t="n"/>
      <c r="D232" s="16" t="n"/>
      <c r="E232" s="16" t="n"/>
      <c r="F232" s="20" t="n"/>
      <c r="G232" s="20" t="n"/>
      <c r="H232" s="16" t="n"/>
      <c r="I232" s="16" t="n"/>
      <c r="J232" s="17" t="n"/>
      <c r="K232" s="17" t="n"/>
      <c r="L232" s="18">
        <f>IF($C232="","",N($F232)*N(IFERROR(INDEX('Vehículos y choferes'!$B$2:$B$16,MATCH($C232,'Vehículos y choferes'!$A$2:$A$16,0)),0))/100*N(IFERROR(INDEX('Vehículos y choferes'!$C$2:$C$16,MATCH($C232,'Vehículos y choferes'!$A$2:$A$16,0)),0)))</f>
        <v/>
      </c>
      <c r="M232" s="18">
        <f>IF($C232="","",N($F232)*N(IFERROR(INDEX('Vehículos y choferes'!$E$2:$E$16,MATCH($C232,'Vehículos y choferes'!$A$2:$A$16,0)),0)))</f>
        <v/>
      </c>
      <c r="N232" s="18">
        <f>IF($C232="","",N(IFERROR(INDEX('Vehículos y choferes'!$G$2:$G$16,MATCH($C232,'Vehículos y choferes'!$A$2:$A$16,0)),0)))</f>
        <v/>
      </c>
      <c r="O232" s="18">
        <f>IF(AND($D232="",$E232=""),"",N($G232)*(IF($D232="",0,IFERROR(INDEX('Vehículos y choferes'!$J$2:$J$31,MATCH($D232,'Vehículos y choferes'!$I$2:$I$31,0)),0))+IF($E232="",0,IFERROR(INDEX('Vehículos y choferes'!$J$2:$J$31,MATCH($E232,'Vehículos y choferes'!$I$2:$I$31,0)),0))))</f>
        <v/>
      </c>
      <c r="P232" s="18">
        <f>IF(AND($C232="",$D232=""),"",N($K232)+N($L232)+N($M232)+N($N232)+N($O232))</f>
        <v/>
      </c>
      <c r="Q232" s="18">
        <f>IF(OR($P232="",N($I232)=0),"",$P232/$I232)</f>
        <v/>
      </c>
      <c r="R232" s="18">
        <f>IF(OR($P232="",N($F232)=0),"",$P232/$F232)</f>
        <v/>
      </c>
      <c r="S232" s="21">
        <f>IF(OR($P232="",N($J232)=0),"",$P232/$J232)</f>
        <v/>
      </c>
      <c r="T232" s="22">
        <f>IF($S232="","",IF($S232&lt;=Configuración!$C$3,"En objetivo",IF($S232&lt;=Configuración!$C$4,"Alerta","Crítico")))</f>
        <v/>
      </c>
      <c r="U232" s="18">
        <f>IF(OR($Q232="",N(Configuración!$C$3)=0),"",$Q232/Configuración!$C$3)</f>
        <v/>
      </c>
      <c r="V232" s="22">
        <f>IF(OR($H232="",$I232=""),"",MAX(0,$H232-$I232))</f>
        <v/>
      </c>
      <c r="W232" s="16" t="n"/>
    </row>
    <row r="233">
      <c r="A233" s="19" t="n"/>
      <c r="B233" s="16" t="n"/>
      <c r="C233" s="16" t="n"/>
      <c r="D233" s="16" t="n"/>
      <c r="E233" s="16" t="n"/>
      <c r="F233" s="20" t="n"/>
      <c r="G233" s="20" t="n"/>
      <c r="H233" s="16" t="n"/>
      <c r="I233" s="16" t="n"/>
      <c r="J233" s="17" t="n"/>
      <c r="K233" s="17" t="n"/>
      <c r="L233" s="18">
        <f>IF($C233="","",N($F233)*N(IFERROR(INDEX('Vehículos y choferes'!$B$2:$B$16,MATCH($C233,'Vehículos y choferes'!$A$2:$A$16,0)),0))/100*N(IFERROR(INDEX('Vehículos y choferes'!$C$2:$C$16,MATCH($C233,'Vehículos y choferes'!$A$2:$A$16,0)),0)))</f>
        <v/>
      </c>
      <c r="M233" s="18">
        <f>IF($C233="","",N($F233)*N(IFERROR(INDEX('Vehículos y choferes'!$E$2:$E$16,MATCH($C233,'Vehículos y choferes'!$A$2:$A$16,0)),0)))</f>
        <v/>
      </c>
      <c r="N233" s="18">
        <f>IF($C233="","",N(IFERROR(INDEX('Vehículos y choferes'!$G$2:$G$16,MATCH($C233,'Vehículos y choferes'!$A$2:$A$16,0)),0)))</f>
        <v/>
      </c>
      <c r="O233" s="18">
        <f>IF(AND($D233="",$E233=""),"",N($G233)*(IF($D233="",0,IFERROR(INDEX('Vehículos y choferes'!$J$2:$J$31,MATCH($D233,'Vehículos y choferes'!$I$2:$I$31,0)),0))+IF($E233="",0,IFERROR(INDEX('Vehículos y choferes'!$J$2:$J$31,MATCH($E233,'Vehículos y choferes'!$I$2:$I$31,0)),0))))</f>
        <v/>
      </c>
      <c r="P233" s="18">
        <f>IF(AND($C233="",$D233=""),"",N($K233)+N($L233)+N($M233)+N($N233)+N($O233))</f>
        <v/>
      </c>
      <c r="Q233" s="18">
        <f>IF(OR($P233="",N($I233)=0),"",$P233/$I233)</f>
        <v/>
      </c>
      <c r="R233" s="18">
        <f>IF(OR($P233="",N($F233)=0),"",$P233/$F233)</f>
        <v/>
      </c>
      <c r="S233" s="21">
        <f>IF(OR($P233="",N($J233)=0),"",$P233/$J233)</f>
        <v/>
      </c>
      <c r="T233" s="22">
        <f>IF($S233="","",IF($S233&lt;=Configuración!$C$3,"En objetivo",IF($S233&lt;=Configuración!$C$4,"Alerta","Crítico")))</f>
        <v/>
      </c>
      <c r="U233" s="18">
        <f>IF(OR($Q233="",N(Configuración!$C$3)=0),"",$Q233/Configuración!$C$3)</f>
        <v/>
      </c>
      <c r="V233" s="22">
        <f>IF(OR($H233="",$I233=""),"",MAX(0,$H233-$I233))</f>
        <v/>
      </c>
      <c r="W233" s="16" t="n"/>
    </row>
    <row r="234">
      <c r="A234" s="19" t="n"/>
      <c r="B234" s="16" t="n"/>
      <c r="C234" s="16" t="n"/>
      <c r="D234" s="16" t="n"/>
      <c r="E234" s="16" t="n"/>
      <c r="F234" s="20" t="n"/>
      <c r="G234" s="20" t="n"/>
      <c r="H234" s="16" t="n"/>
      <c r="I234" s="16" t="n"/>
      <c r="J234" s="17" t="n"/>
      <c r="K234" s="17" t="n"/>
      <c r="L234" s="18">
        <f>IF($C234="","",N($F234)*N(IFERROR(INDEX('Vehículos y choferes'!$B$2:$B$16,MATCH($C234,'Vehículos y choferes'!$A$2:$A$16,0)),0))/100*N(IFERROR(INDEX('Vehículos y choferes'!$C$2:$C$16,MATCH($C234,'Vehículos y choferes'!$A$2:$A$16,0)),0)))</f>
        <v/>
      </c>
      <c r="M234" s="18">
        <f>IF($C234="","",N($F234)*N(IFERROR(INDEX('Vehículos y choferes'!$E$2:$E$16,MATCH($C234,'Vehículos y choferes'!$A$2:$A$16,0)),0)))</f>
        <v/>
      </c>
      <c r="N234" s="18">
        <f>IF($C234="","",N(IFERROR(INDEX('Vehículos y choferes'!$G$2:$G$16,MATCH($C234,'Vehículos y choferes'!$A$2:$A$16,0)),0)))</f>
        <v/>
      </c>
      <c r="O234" s="18">
        <f>IF(AND($D234="",$E234=""),"",N($G234)*(IF($D234="",0,IFERROR(INDEX('Vehículos y choferes'!$J$2:$J$31,MATCH($D234,'Vehículos y choferes'!$I$2:$I$31,0)),0))+IF($E234="",0,IFERROR(INDEX('Vehículos y choferes'!$J$2:$J$31,MATCH($E234,'Vehículos y choferes'!$I$2:$I$31,0)),0))))</f>
        <v/>
      </c>
      <c r="P234" s="18">
        <f>IF(AND($C234="",$D234=""),"",N($K234)+N($L234)+N($M234)+N($N234)+N($O234))</f>
        <v/>
      </c>
      <c r="Q234" s="18">
        <f>IF(OR($P234="",N($I234)=0),"",$P234/$I234)</f>
        <v/>
      </c>
      <c r="R234" s="18">
        <f>IF(OR($P234="",N($F234)=0),"",$P234/$F234)</f>
        <v/>
      </c>
      <c r="S234" s="21">
        <f>IF(OR($P234="",N($J234)=0),"",$P234/$J234)</f>
        <v/>
      </c>
      <c r="T234" s="22">
        <f>IF($S234="","",IF($S234&lt;=Configuración!$C$3,"En objetivo",IF($S234&lt;=Configuración!$C$4,"Alerta","Crítico")))</f>
        <v/>
      </c>
      <c r="U234" s="18">
        <f>IF(OR($Q234="",N(Configuración!$C$3)=0),"",$Q234/Configuración!$C$3)</f>
        <v/>
      </c>
      <c r="V234" s="22">
        <f>IF(OR($H234="",$I234=""),"",MAX(0,$H234-$I234))</f>
        <v/>
      </c>
      <c r="W234" s="16" t="n"/>
    </row>
    <row r="235">
      <c r="A235" s="19" t="n"/>
      <c r="B235" s="16" t="n"/>
      <c r="C235" s="16" t="n"/>
      <c r="D235" s="16" t="n"/>
      <c r="E235" s="16" t="n"/>
      <c r="F235" s="20" t="n"/>
      <c r="G235" s="20" t="n"/>
      <c r="H235" s="16" t="n"/>
      <c r="I235" s="16" t="n"/>
      <c r="J235" s="17" t="n"/>
      <c r="K235" s="17" t="n"/>
      <c r="L235" s="18">
        <f>IF($C235="","",N($F235)*N(IFERROR(INDEX('Vehículos y choferes'!$B$2:$B$16,MATCH($C235,'Vehículos y choferes'!$A$2:$A$16,0)),0))/100*N(IFERROR(INDEX('Vehículos y choferes'!$C$2:$C$16,MATCH($C235,'Vehículos y choferes'!$A$2:$A$16,0)),0)))</f>
        <v/>
      </c>
      <c r="M235" s="18">
        <f>IF($C235="","",N($F235)*N(IFERROR(INDEX('Vehículos y choferes'!$E$2:$E$16,MATCH($C235,'Vehículos y choferes'!$A$2:$A$16,0)),0)))</f>
        <v/>
      </c>
      <c r="N235" s="18">
        <f>IF($C235="","",N(IFERROR(INDEX('Vehículos y choferes'!$G$2:$G$16,MATCH($C235,'Vehículos y choferes'!$A$2:$A$16,0)),0)))</f>
        <v/>
      </c>
      <c r="O235" s="18">
        <f>IF(AND($D235="",$E235=""),"",N($G235)*(IF($D235="",0,IFERROR(INDEX('Vehículos y choferes'!$J$2:$J$31,MATCH($D235,'Vehículos y choferes'!$I$2:$I$31,0)),0))+IF($E235="",0,IFERROR(INDEX('Vehículos y choferes'!$J$2:$J$31,MATCH($E235,'Vehículos y choferes'!$I$2:$I$31,0)),0))))</f>
        <v/>
      </c>
      <c r="P235" s="18">
        <f>IF(AND($C235="",$D235=""),"",N($K235)+N($L235)+N($M235)+N($N235)+N($O235))</f>
        <v/>
      </c>
      <c r="Q235" s="18">
        <f>IF(OR($P235="",N($I235)=0),"",$P235/$I235)</f>
        <v/>
      </c>
      <c r="R235" s="18">
        <f>IF(OR($P235="",N($F235)=0),"",$P235/$F235)</f>
        <v/>
      </c>
      <c r="S235" s="21">
        <f>IF(OR($P235="",N($J235)=0),"",$P235/$J235)</f>
        <v/>
      </c>
      <c r="T235" s="22">
        <f>IF($S235="","",IF($S235&lt;=Configuración!$C$3,"En objetivo",IF($S235&lt;=Configuración!$C$4,"Alerta","Crítico")))</f>
        <v/>
      </c>
      <c r="U235" s="18">
        <f>IF(OR($Q235="",N(Configuración!$C$3)=0),"",$Q235/Configuración!$C$3)</f>
        <v/>
      </c>
      <c r="V235" s="22">
        <f>IF(OR($H235="",$I235=""),"",MAX(0,$H235-$I235))</f>
        <v/>
      </c>
      <c r="W235" s="16" t="n"/>
    </row>
    <row r="236">
      <c r="A236" s="19" t="n"/>
      <c r="B236" s="16" t="n"/>
      <c r="C236" s="16" t="n"/>
      <c r="D236" s="16" t="n"/>
      <c r="E236" s="16" t="n"/>
      <c r="F236" s="20" t="n"/>
      <c r="G236" s="20" t="n"/>
      <c r="H236" s="16" t="n"/>
      <c r="I236" s="16" t="n"/>
      <c r="J236" s="17" t="n"/>
      <c r="K236" s="17" t="n"/>
      <c r="L236" s="18">
        <f>IF($C236="","",N($F236)*N(IFERROR(INDEX('Vehículos y choferes'!$B$2:$B$16,MATCH($C236,'Vehículos y choferes'!$A$2:$A$16,0)),0))/100*N(IFERROR(INDEX('Vehículos y choferes'!$C$2:$C$16,MATCH($C236,'Vehículos y choferes'!$A$2:$A$16,0)),0)))</f>
        <v/>
      </c>
      <c r="M236" s="18">
        <f>IF($C236="","",N($F236)*N(IFERROR(INDEX('Vehículos y choferes'!$E$2:$E$16,MATCH($C236,'Vehículos y choferes'!$A$2:$A$16,0)),0)))</f>
        <v/>
      </c>
      <c r="N236" s="18">
        <f>IF($C236="","",N(IFERROR(INDEX('Vehículos y choferes'!$G$2:$G$16,MATCH($C236,'Vehículos y choferes'!$A$2:$A$16,0)),0)))</f>
        <v/>
      </c>
      <c r="O236" s="18">
        <f>IF(AND($D236="",$E236=""),"",N($G236)*(IF($D236="",0,IFERROR(INDEX('Vehículos y choferes'!$J$2:$J$31,MATCH($D236,'Vehículos y choferes'!$I$2:$I$31,0)),0))+IF($E236="",0,IFERROR(INDEX('Vehículos y choferes'!$J$2:$J$31,MATCH($E236,'Vehículos y choferes'!$I$2:$I$31,0)),0))))</f>
        <v/>
      </c>
      <c r="P236" s="18">
        <f>IF(AND($C236="",$D236=""),"",N($K236)+N($L236)+N($M236)+N($N236)+N($O236))</f>
        <v/>
      </c>
      <c r="Q236" s="18">
        <f>IF(OR($P236="",N($I236)=0),"",$P236/$I236)</f>
        <v/>
      </c>
      <c r="R236" s="18">
        <f>IF(OR($P236="",N($F236)=0),"",$P236/$F236)</f>
        <v/>
      </c>
      <c r="S236" s="21">
        <f>IF(OR($P236="",N($J236)=0),"",$P236/$J236)</f>
        <v/>
      </c>
      <c r="T236" s="22">
        <f>IF($S236="","",IF($S236&lt;=Configuración!$C$3,"En objetivo",IF($S236&lt;=Configuración!$C$4,"Alerta","Crítico")))</f>
        <v/>
      </c>
      <c r="U236" s="18">
        <f>IF(OR($Q236="",N(Configuración!$C$3)=0),"",$Q236/Configuración!$C$3)</f>
        <v/>
      </c>
      <c r="V236" s="22">
        <f>IF(OR($H236="",$I236=""),"",MAX(0,$H236-$I236))</f>
        <v/>
      </c>
      <c r="W236" s="16" t="n"/>
    </row>
    <row r="237">
      <c r="A237" s="19" t="n"/>
      <c r="B237" s="16" t="n"/>
      <c r="C237" s="16" t="n"/>
      <c r="D237" s="16" t="n"/>
      <c r="E237" s="16" t="n"/>
      <c r="F237" s="20" t="n"/>
      <c r="G237" s="20" t="n"/>
      <c r="H237" s="16" t="n"/>
      <c r="I237" s="16" t="n"/>
      <c r="J237" s="17" t="n"/>
      <c r="K237" s="17" t="n"/>
      <c r="L237" s="18">
        <f>IF($C237="","",N($F237)*N(IFERROR(INDEX('Vehículos y choferes'!$B$2:$B$16,MATCH($C237,'Vehículos y choferes'!$A$2:$A$16,0)),0))/100*N(IFERROR(INDEX('Vehículos y choferes'!$C$2:$C$16,MATCH($C237,'Vehículos y choferes'!$A$2:$A$16,0)),0)))</f>
        <v/>
      </c>
      <c r="M237" s="18">
        <f>IF($C237="","",N($F237)*N(IFERROR(INDEX('Vehículos y choferes'!$E$2:$E$16,MATCH($C237,'Vehículos y choferes'!$A$2:$A$16,0)),0)))</f>
        <v/>
      </c>
      <c r="N237" s="18">
        <f>IF($C237="","",N(IFERROR(INDEX('Vehículos y choferes'!$G$2:$G$16,MATCH($C237,'Vehículos y choferes'!$A$2:$A$16,0)),0)))</f>
        <v/>
      </c>
      <c r="O237" s="18">
        <f>IF(AND($D237="",$E237=""),"",N($G237)*(IF($D237="",0,IFERROR(INDEX('Vehículos y choferes'!$J$2:$J$31,MATCH($D237,'Vehículos y choferes'!$I$2:$I$31,0)),0))+IF($E237="",0,IFERROR(INDEX('Vehículos y choferes'!$J$2:$J$31,MATCH($E237,'Vehículos y choferes'!$I$2:$I$31,0)),0))))</f>
        <v/>
      </c>
      <c r="P237" s="18">
        <f>IF(AND($C237="",$D237=""),"",N($K237)+N($L237)+N($M237)+N($N237)+N($O237))</f>
        <v/>
      </c>
      <c r="Q237" s="18">
        <f>IF(OR($P237="",N($I237)=0),"",$P237/$I237)</f>
        <v/>
      </c>
      <c r="R237" s="18">
        <f>IF(OR($P237="",N($F237)=0),"",$P237/$F237)</f>
        <v/>
      </c>
      <c r="S237" s="21">
        <f>IF(OR($P237="",N($J237)=0),"",$P237/$J237)</f>
        <v/>
      </c>
      <c r="T237" s="22">
        <f>IF($S237="","",IF($S237&lt;=Configuración!$C$3,"En objetivo",IF($S237&lt;=Configuración!$C$4,"Alerta","Crítico")))</f>
        <v/>
      </c>
      <c r="U237" s="18">
        <f>IF(OR($Q237="",N(Configuración!$C$3)=0),"",$Q237/Configuración!$C$3)</f>
        <v/>
      </c>
      <c r="V237" s="22">
        <f>IF(OR($H237="",$I237=""),"",MAX(0,$H237-$I237))</f>
        <v/>
      </c>
      <c r="W237" s="16" t="n"/>
    </row>
    <row r="238">
      <c r="A238" s="19" t="n"/>
      <c r="B238" s="16" t="n"/>
      <c r="C238" s="16" t="n"/>
      <c r="D238" s="16" t="n"/>
      <c r="E238" s="16" t="n"/>
      <c r="F238" s="20" t="n"/>
      <c r="G238" s="20" t="n"/>
      <c r="H238" s="16" t="n"/>
      <c r="I238" s="16" t="n"/>
      <c r="J238" s="17" t="n"/>
      <c r="K238" s="17" t="n"/>
      <c r="L238" s="18">
        <f>IF($C238="","",N($F238)*N(IFERROR(INDEX('Vehículos y choferes'!$B$2:$B$16,MATCH($C238,'Vehículos y choferes'!$A$2:$A$16,0)),0))/100*N(IFERROR(INDEX('Vehículos y choferes'!$C$2:$C$16,MATCH($C238,'Vehículos y choferes'!$A$2:$A$16,0)),0)))</f>
        <v/>
      </c>
      <c r="M238" s="18">
        <f>IF($C238="","",N($F238)*N(IFERROR(INDEX('Vehículos y choferes'!$E$2:$E$16,MATCH($C238,'Vehículos y choferes'!$A$2:$A$16,0)),0)))</f>
        <v/>
      </c>
      <c r="N238" s="18">
        <f>IF($C238="","",N(IFERROR(INDEX('Vehículos y choferes'!$G$2:$G$16,MATCH($C238,'Vehículos y choferes'!$A$2:$A$16,0)),0)))</f>
        <v/>
      </c>
      <c r="O238" s="18">
        <f>IF(AND($D238="",$E238=""),"",N($G238)*(IF($D238="",0,IFERROR(INDEX('Vehículos y choferes'!$J$2:$J$31,MATCH($D238,'Vehículos y choferes'!$I$2:$I$31,0)),0))+IF($E238="",0,IFERROR(INDEX('Vehículos y choferes'!$J$2:$J$31,MATCH($E238,'Vehículos y choferes'!$I$2:$I$31,0)),0))))</f>
        <v/>
      </c>
      <c r="P238" s="18">
        <f>IF(AND($C238="",$D238=""),"",N($K238)+N($L238)+N($M238)+N($N238)+N($O238))</f>
        <v/>
      </c>
      <c r="Q238" s="18">
        <f>IF(OR($P238="",N($I238)=0),"",$P238/$I238)</f>
        <v/>
      </c>
      <c r="R238" s="18">
        <f>IF(OR($P238="",N($F238)=0),"",$P238/$F238)</f>
        <v/>
      </c>
      <c r="S238" s="21">
        <f>IF(OR($P238="",N($J238)=0),"",$P238/$J238)</f>
        <v/>
      </c>
      <c r="T238" s="22">
        <f>IF($S238="","",IF($S238&lt;=Configuración!$C$3,"En objetivo",IF($S238&lt;=Configuración!$C$4,"Alerta","Crítico")))</f>
        <v/>
      </c>
      <c r="U238" s="18">
        <f>IF(OR($Q238="",N(Configuración!$C$3)=0),"",$Q238/Configuración!$C$3)</f>
        <v/>
      </c>
      <c r="V238" s="22">
        <f>IF(OR($H238="",$I238=""),"",MAX(0,$H238-$I238))</f>
        <v/>
      </c>
      <c r="W238" s="16" t="n"/>
    </row>
    <row r="239">
      <c r="A239" s="19" t="n"/>
      <c r="B239" s="16" t="n"/>
      <c r="C239" s="16" t="n"/>
      <c r="D239" s="16" t="n"/>
      <c r="E239" s="16" t="n"/>
      <c r="F239" s="20" t="n"/>
      <c r="G239" s="20" t="n"/>
      <c r="H239" s="16" t="n"/>
      <c r="I239" s="16" t="n"/>
      <c r="J239" s="17" t="n"/>
      <c r="K239" s="17" t="n"/>
      <c r="L239" s="18">
        <f>IF($C239="","",N($F239)*N(IFERROR(INDEX('Vehículos y choferes'!$B$2:$B$16,MATCH($C239,'Vehículos y choferes'!$A$2:$A$16,0)),0))/100*N(IFERROR(INDEX('Vehículos y choferes'!$C$2:$C$16,MATCH($C239,'Vehículos y choferes'!$A$2:$A$16,0)),0)))</f>
        <v/>
      </c>
      <c r="M239" s="18">
        <f>IF($C239="","",N($F239)*N(IFERROR(INDEX('Vehículos y choferes'!$E$2:$E$16,MATCH($C239,'Vehículos y choferes'!$A$2:$A$16,0)),0)))</f>
        <v/>
      </c>
      <c r="N239" s="18">
        <f>IF($C239="","",N(IFERROR(INDEX('Vehículos y choferes'!$G$2:$G$16,MATCH($C239,'Vehículos y choferes'!$A$2:$A$16,0)),0)))</f>
        <v/>
      </c>
      <c r="O239" s="18">
        <f>IF(AND($D239="",$E239=""),"",N($G239)*(IF($D239="",0,IFERROR(INDEX('Vehículos y choferes'!$J$2:$J$31,MATCH($D239,'Vehículos y choferes'!$I$2:$I$31,0)),0))+IF($E239="",0,IFERROR(INDEX('Vehículos y choferes'!$J$2:$J$31,MATCH($E239,'Vehículos y choferes'!$I$2:$I$31,0)),0))))</f>
        <v/>
      </c>
      <c r="P239" s="18">
        <f>IF(AND($C239="",$D239=""),"",N($K239)+N($L239)+N($M239)+N($N239)+N($O239))</f>
        <v/>
      </c>
      <c r="Q239" s="18">
        <f>IF(OR($P239="",N($I239)=0),"",$P239/$I239)</f>
        <v/>
      </c>
      <c r="R239" s="18">
        <f>IF(OR($P239="",N($F239)=0),"",$P239/$F239)</f>
        <v/>
      </c>
      <c r="S239" s="21">
        <f>IF(OR($P239="",N($J239)=0),"",$P239/$J239)</f>
        <v/>
      </c>
      <c r="T239" s="22">
        <f>IF($S239="","",IF($S239&lt;=Configuración!$C$3,"En objetivo",IF($S239&lt;=Configuración!$C$4,"Alerta","Crítico")))</f>
        <v/>
      </c>
      <c r="U239" s="18">
        <f>IF(OR($Q239="",N(Configuración!$C$3)=0),"",$Q239/Configuración!$C$3)</f>
        <v/>
      </c>
      <c r="V239" s="22">
        <f>IF(OR($H239="",$I239=""),"",MAX(0,$H239-$I239))</f>
        <v/>
      </c>
      <c r="W239" s="16" t="n"/>
    </row>
    <row r="240">
      <c r="A240" s="19" t="n"/>
      <c r="B240" s="16" t="n"/>
      <c r="C240" s="16" t="n"/>
      <c r="D240" s="16" t="n"/>
      <c r="E240" s="16" t="n"/>
      <c r="F240" s="20" t="n"/>
      <c r="G240" s="20" t="n"/>
      <c r="H240" s="16" t="n"/>
      <c r="I240" s="16" t="n"/>
      <c r="J240" s="17" t="n"/>
      <c r="K240" s="17" t="n"/>
      <c r="L240" s="18">
        <f>IF($C240="","",N($F240)*N(IFERROR(INDEX('Vehículos y choferes'!$B$2:$B$16,MATCH($C240,'Vehículos y choferes'!$A$2:$A$16,0)),0))/100*N(IFERROR(INDEX('Vehículos y choferes'!$C$2:$C$16,MATCH($C240,'Vehículos y choferes'!$A$2:$A$16,0)),0)))</f>
        <v/>
      </c>
      <c r="M240" s="18">
        <f>IF($C240="","",N($F240)*N(IFERROR(INDEX('Vehículos y choferes'!$E$2:$E$16,MATCH($C240,'Vehículos y choferes'!$A$2:$A$16,0)),0)))</f>
        <v/>
      </c>
      <c r="N240" s="18">
        <f>IF($C240="","",N(IFERROR(INDEX('Vehículos y choferes'!$G$2:$G$16,MATCH($C240,'Vehículos y choferes'!$A$2:$A$16,0)),0)))</f>
        <v/>
      </c>
      <c r="O240" s="18">
        <f>IF(AND($D240="",$E240=""),"",N($G240)*(IF($D240="",0,IFERROR(INDEX('Vehículos y choferes'!$J$2:$J$31,MATCH($D240,'Vehículos y choferes'!$I$2:$I$31,0)),0))+IF($E240="",0,IFERROR(INDEX('Vehículos y choferes'!$J$2:$J$31,MATCH($E240,'Vehículos y choferes'!$I$2:$I$31,0)),0))))</f>
        <v/>
      </c>
      <c r="P240" s="18">
        <f>IF(AND($C240="",$D240=""),"",N($K240)+N($L240)+N($M240)+N($N240)+N($O240))</f>
        <v/>
      </c>
      <c r="Q240" s="18">
        <f>IF(OR($P240="",N($I240)=0),"",$P240/$I240)</f>
        <v/>
      </c>
      <c r="R240" s="18">
        <f>IF(OR($P240="",N($F240)=0),"",$P240/$F240)</f>
        <v/>
      </c>
      <c r="S240" s="21">
        <f>IF(OR($P240="",N($J240)=0),"",$P240/$J240)</f>
        <v/>
      </c>
      <c r="T240" s="22">
        <f>IF($S240="","",IF($S240&lt;=Configuración!$C$3,"En objetivo",IF($S240&lt;=Configuración!$C$4,"Alerta","Crítico")))</f>
        <v/>
      </c>
      <c r="U240" s="18">
        <f>IF(OR($Q240="",N(Configuración!$C$3)=0),"",$Q240/Configuración!$C$3)</f>
        <v/>
      </c>
      <c r="V240" s="22">
        <f>IF(OR($H240="",$I240=""),"",MAX(0,$H240-$I240))</f>
        <v/>
      </c>
      <c r="W240" s="16" t="n"/>
    </row>
    <row r="241">
      <c r="A241" s="19" t="n"/>
      <c r="B241" s="16" t="n"/>
      <c r="C241" s="16" t="n"/>
      <c r="D241" s="16" t="n"/>
      <c r="E241" s="16" t="n"/>
      <c r="F241" s="20" t="n"/>
      <c r="G241" s="20" t="n"/>
      <c r="H241" s="16" t="n"/>
      <c r="I241" s="16" t="n"/>
      <c r="J241" s="17" t="n"/>
      <c r="K241" s="17" t="n"/>
      <c r="L241" s="18">
        <f>IF($C241="","",N($F241)*N(IFERROR(INDEX('Vehículos y choferes'!$B$2:$B$16,MATCH($C241,'Vehículos y choferes'!$A$2:$A$16,0)),0))/100*N(IFERROR(INDEX('Vehículos y choferes'!$C$2:$C$16,MATCH($C241,'Vehículos y choferes'!$A$2:$A$16,0)),0)))</f>
        <v/>
      </c>
      <c r="M241" s="18">
        <f>IF($C241="","",N($F241)*N(IFERROR(INDEX('Vehículos y choferes'!$E$2:$E$16,MATCH($C241,'Vehículos y choferes'!$A$2:$A$16,0)),0)))</f>
        <v/>
      </c>
      <c r="N241" s="18">
        <f>IF($C241="","",N(IFERROR(INDEX('Vehículos y choferes'!$G$2:$G$16,MATCH($C241,'Vehículos y choferes'!$A$2:$A$16,0)),0)))</f>
        <v/>
      </c>
      <c r="O241" s="18">
        <f>IF(AND($D241="",$E241=""),"",N($G241)*(IF($D241="",0,IFERROR(INDEX('Vehículos y choferes'!$J$2:$J$31,MATCH($D241,'Vehículos y choferes'!$I$2:$I$31,0)),0))+IF($E241="",0,IFERROR(INDEX('Vehículos y choferes'!$J$2:$J$31,MATCH($E241,'Vehículos y choferes'!$I$2:$I$31,0)),0))))</f>
        <v/>
      </c>
      <c r="P241" s="18">
        <f>IF(AND($C241="",$D241=""),"",N($K241)+N($L241)+N($M241)+N($N241)+N($O241))</f>
        <v/>
      </c>
      <c r="Q241" s="18">
        <f>IF(OR($P241="",N($I241)=0),"",$P241/$I241)</f>
        <v/>
      </c>
      <c r="R241" s="18">
        <f>IF(OR($P241="",N($F241)=0),"",$P241/$F241)</f>
        <v/>
      </c>
      <c r="S241" s="21">
        <f>IF(OR($P241="",N($J241)=0),"",$P241/$J241)</f>
        <v/>
      </c>
      <c r="T241" s="22">
        <f>IF($S241="","",IF($S241&lt;=Configuración!$C$3,"En objetivo",IF($S241&lt;=Configuración!$C$4,"Alerta","Crítico")))</f>
        <v/>
      </c>
      <c r="U241" s="18">
        <f>IF(OR($Q241="",N(Configuración!$C$3)=0),"",$Q241/Configuración!$C$3)</f>
        <v/>
      </c>
      <c r="V241" s="22">
        <f>IF(OR($H241="",$I241=""),"",MAX(0,$H241-$I241))</f>
        <v/>
      </c>
      <c r="W241" s="16" t="n"/>
    </row>
    <row r="242">
      <c r="A242" s="19" t="n"/>
      <c r="B242" s="16" t="n"/>
      <c r="C242" s="16" t="n"/>
      <c r="D242" s="16" t="n"/>
      <c r="E242" s="16" t="n"/>
      <c r="F242" s="20" t="n"/>
      <c r="G242" s="20" t="n"/>
      <c r="H242" s="16" t="n"/>
      <c r="I242" s="16" t="n"/>
      <c r="J242" s="17" t="n"/>
      <c r="K242" s="17" t="n"/>
      <c r="L242" s="18">
        <f>IF($C242="","",N($F242)*N(IFERROR(INDEX('Vehículos y choferes'!$B$2:$B$16,MATCH($C242,'Vehículos y choferes'!$A$2:$A$16,0)),0))/100*N(IFERROR(INDEX('Vehículos y choferes'!$C$2:$C$16,MATCH($C242,'Vehículos y choferes'!$A$2:$A$16,0)),0)))</f>
        <v/>
      </c>
      <c r="M242" s="18">
        <f>IF($C242="","",N($F242)*N(IFERROR(INDEX('Vehículos y choferes'!$E$2:$E$16,MATCH($C242,'Vehículos y choferes'!$A$2:$A$16,0)),0)))</f>
        <v/>
      </c>
      <c r="N242" s="18">
        <f>IF($C242="","",N(IFERROR(INDEX('Vehículos y choferes'!$G$2:$G$16,MATCH($C242,'Vehículos y choferes'!$A$2:$A$16,0)),0)))</f>
        <v/>
      </c>
      <c r="O242" s="18">
        <f>IF(AND($D242="",$E242=""),"",N($G242)*(IF($D242="",0,IFERROR(INDEX('Vehículos y choferes'!$J$2:$J$31,MATCH($D242,'Vehículos y choferes'!$I$2:$I$31,0)),0))+IF($E242="",0,IFERROR(INDEX('Vehículos y choferes'!$J$2:$J$31,MATCH($E242,'Vehículos y choferes'!$I$2:$I$31,0)),0))))</f>
        <v/>
      </c>
      <c r="P242" s="18">
        <f>IF(AND($C242="",$D242=""),"",N($K242)+N($L242)+N($M242)+N($N242)+N($O242))</f>
        <v/>
      </c>
      <c r="Q242" s="18">
        <f>IF(OR($P242="",N($I242)=0),"",$P242/$I242)</f>
        <v/>
      </c>
      <c r="R242" s="18">
        <f>IF(OR($P242="",N($F242)=0),"",$P242/$F242)</f>
        <v/>
      </c>
      <c r="S242" s="21">
        <f>IF(OR($P242="",N($J242)=0),"",$P242/$J242)</f>
        <v/>
      </c>
      <c r="T242" s="22">
        <f>IF($S242="","",IF($S242&lt;=Configuración!$C$3,"En objetivo",IF($S242&lt;=Configuración!$C$4,"Alerta","Crítico")))</f>
        <v/>
      </c>
      <c r="U242" s="18">
        <f>IF(OR($Q242="",N(Configuración!$C$3)=0),"",$Q242/Configuración!$C$3)</f>
        <v/>
      </c>
      <c r="V242" s="22">
        <f>IF(OR($H242="",$I242=""),"",MAX(0,$H242-$I242))</f>
        <v/>
      </c>
      <c r="W242" s="16" t="n"/>
    </row>
    <row r="243">
      <c r="A243" s="19" t="n"/>
      <c r="B243" s="16" t="n"/>
      <c r="C243" s="16" t="n"/>
      <c r="D243" s="16" t="n"/>
      <c r="E243" s="16" t="n"/>
      <c r="F243" s="20" t="n"/>
      <c r="G243" s="20" t="n"/>
      <c r="H243" s="16" t="n"/>
      <c r="I243" s="16" t="n"/>
      <c r="J243" s="17" t="n"/>
      <c r="K243" s="17" t="n"/>
      <c r="L243" s="18">
        <f>IF($C243="","",N($F243)*N(IFERROR(INDEX('Vehículos y choferes'!$B$2:$B$16,MATCH($C243,'Vehículos y choferes'!$A$2:$A$16,0)),0))/100*N(IFERROR(INDEX('Vehículos y choferes'!$C$2:$C$16,MATCH($C243,'Vehículos y choferes'!$A$2:$A$16,0)),0)))</f>
        <v/>
      </c>
      <c r="M243" s="18">
        <f>IF($C243="","",N($F243)*N(IFERROR(INDEX('Vehículos y choferes'!$E$2:$E$16,MATCH($C243,'Vehículos y choferes'!$A$2:$A$16,0)),0)))</f>
        <v/>
      </c>
      <c r="N243" s="18">
        <f>IF($C243="","",N(IFERROR(INDEX('Vehículos y choferes'!$G$2:$G$16,MATCH($C243,'Vehículos y choferes'!$A$2:$A$16,0)),0)))</f>
        <v/>
      </c>
      <c r="O243" s="18">
        <f>IF(AND($D243="",$E243=""),"",N($G243)*(IF($D243="",0,IFERROR(INDEX('Vehículos y choferes'!$J$2:$J$31,MATCH($D243,'Vehículos y choferes'!$I$2:$I$31,0)),0))+IF($E243="",0,IFERROR(INDEX('Vehículos y choferes'!$J$2:$J$31,MATCH($E243,'Vehículos y choferes'!$I$2:$I$31,0)),0))))</f>
        <v/>
      </c>
      <c r="P243" s="18">
        <f>IF(AND($C243="",$D243=""),"",N($K243)+N($L243)+N($M243)+N($N243)+N($O243))</f>
        <v/>
      </c>
      <c r="Q243" s="18">
        <f>IF(OR($P243="",N($I243)=0),"",$P243/$I243)</f>
        <v/>
      </c>
      <c r="R243" s="18">
        <f>IF(OR($P243="",N($F243)=0),"",$P243/$F243)</f>
        <v/>
      </c>
      <c r="S243" s="21">
        <f>IF(OR($P243="",N($J243)=0),"",$P243/$J243)</f>
        <v/>
      </c>
      <c r="T243" s="22">
        <f>IF($S243="","",IF($S243&lt;=Configuración!$C$3,"En objetivo",IF($S243&lt;=Configuración!$C$4,"Alerta","Crítico")))</f>
        <v/>
      </c>
      <c r="U243" s="18">
        <f>IF(OR($Q243="",N(Configuración!$C$3)=0),"",$Q243/Configuración!$C$3)</f>
        <v/>
      </c>
      <c r="V243" s="22">
        <f>IF(OR($H243="",$I243=""),"",MAX(0,$H243-$I243))</f>
        <v/>
      </c>
      <c r="W243" s="16" t="n"/>
    </row>
    <row r="244">
      <c r="A244" s="19" t="n"/>
      <c r="B244" s="16" t="n"/>
      <c r="C244" s="16" t="n"/>
      <c r="D244" s="16" t="n"/>
      <c r="E244" s="16" t="n"/>
      <c r="F244" s="20" t="n"/>
      <c r="G244" s="20" t="n"/>
      <c r="H244" s="16" t="n"/>
      <c r="I244" s="16" t="n"/>
      <c r="J244" s="17" t="n"/>
      <c r="K244" s="17" t="n"/>
      <c r="L244" s="18">
        <f>IF($C244="","",N($F244)*N(IFERROR(INDEX('Vehículos y choferes'!$B$2:$B$16,MATCH($C244,'Vehículos y choferes'!$A$2:$A$16,0)),0))/100*N(IFERROR(INDEX('Vehículos y choferes'!$C$2:$C$16,MATCH($C244,'Vehículos y choferes'!$A$2:$A$16,0)),0)))</f>
        <v/>
      </c>
      <c r="M244" s="18">
        <f>IF($C244="","",N($F244)*N(IFERROR(INDEX('Vehículos y choferes'!$E$2:$E$16,MATCH($C244,'Vehículos y choferes'!$A$2:$A$16,0)),0)))</f>
        <v/>
      </c>
      <c r="N244" s="18">
        <f>IF($C244="","",N(IFERROR(INDEX('Vehículos y choferes'!$G$2:$G$16,MATCH($C244,'Vehículos y choferes'!$A$2:$A$16,0)),0)))</f>
        <v/>
      </c>
      <c r="O244" s="18">
        <f>IF(AND($D244="",$E244=""),"",N($G244)*(IF($D244="",0,IFERROR(INDEX('Vehículos y choferes'!$J$2:$J$31,MATCH($D244,'Vehículos y choferes'!$I$2:$I$31,0)),0))+IF($E244="",0,IFERROR(INDEX('Vehículos y choferes'!$J$2:$J$31,MATCH($E244,'Vehículos y choferes'!$I$2:$I$31,0)),0))))</f>
        <v/>
      </c>
      <c r="P244" s="18">
        <f>IF(AND($C244="",$D244=""),"",N($K244)+N($L244)+N($M244)+N($N244)+N($O244))</f>
        <v/>
      </c>
      <c r="Q244" s="18">
        <f>IF(OR($P244="",N($I244)=0),"",$P244/$I244)</f>
        <v/>
      </c>
      <c r="R244" s="18">
        <f>IF(OR($P244="",N($F244)=0),"",$P244/$F244)</f>
        <v/>
      </c>
      <c r="S244" s="21">
        <f>IF(OR($P244="",N($J244)=0),"",$P244/$J244)</f>
        <v/>
      </c>
      <c r="T244" s="22">
        <f>IF($S244="","",IF($S244&lt;=Configuración!$C$3,"En objetivo",IF($S244&lt;=Configuración!$C$4,"Alerta","Crítico")))</f>
        <v/>
      </c>
      <c r="U244" s="18">
        <f>IF(OR($Q244="",N(Configuración!$C$3)=0),"",$Q244/Configuración!$C$3)</f>
        <v/>
      </c>
      <c r="V244" s="22">
        <f>IF(OR($H244="",$I244=""),"",MAX(0,$H244-$I244))</f>
        <v/>
      </c>
      <c r="W244" s="16" t="n"/>
    </row>
    <row r="245">
      <c r="A245" s="19" t="n"/>
      <c r="B245" s="16" t="n"/>
      <c r="C245" s="16" t="n"/>
      <c r="D245" s="16" t="n"/>
      <c r="E245" s="16" t="n"/>
      <c r="F245" s="20" t="n"/>
      <c r="G245" s="20" t="n"/>
      <c r="H245" s="16" t="n"/>
      <c r="I245" s="16" t="n"/>
      <c r="J245" s="17" t="n"/>
      <c r="K245" s="17" t="n"/>
      <c r="L245" s="18">
        <f>IF($C245="","",N($F245)*N(IFERROR(INDEX('Vehículos y choferes'!$B$2:$B$16,MATCH($C245,'Vehículos y choferes'!$A$2:$A$16,0)),0))/100*N(IFERROR(INDEX('Vehículos y choferes'!$C$2:$C$16,MATCH($C245,'Vehículos y choferes'!$A$2:$A$16,0)),0)))</f>
        <v/>
      </c>
      <c r="M245" s="18">
        <f>IF($C245="","",N($F245)*N(IFERROR(INDEX('Vehículos y choferes'!$E$2:$E$16,MATCH($C245,'Vehículos y choferes'!$A$2:$A$16,0)),0)))</f>
        <v/>
      </c>
      <c r="N245" s="18">
        <f>IF($C245="","",N(IFERROR(INDEX('Vehículos y choferes'!$G$2:$G$16,MATCH($C245,'Vehículos y choferes'!$A$2:$A$16,0)),0)))</f>
        <v/>
      </c>
      <c r="O245" s="18">
        <f>IF(AND($D245="",$E245=""),"",N($G245)*(IF($D245="",0,IFERROR(INDEX('Vehículos y choferes'!$J$2:$J$31,MATCH($D245,'Vehículos y choferes'!$I$2:$I$31,0)),0))+IF($E245="",0,IFERROR(INDEX('Vehículos y choferes'!$J$2:$J$31,MATCH($E245,'Vehículos y choferes'!$I$2:$I$31,0)),0))))</f>
        <v/>
      </c>
      <c r="P245" s="18">
        <f>IF(AND($C245="",$D245=""),"",N($K245)+N($L245)+N($M245)+N($N245)+N($O245))</f>
        <v/>
      </c>
      <c r="Q245" s="18">
        <f>IF(OR($P245="",N($I245)=0),"",$P245/$I245)</f>
        <v/>
      </c>
      <c r="R245" s="18">
        <f>IF(OR($P245="",N($F245)=0),"",$P245/$F245)</f>
        <v/>
      </c>
      <c r="S245" s="21">
        <f>IF(OR($P245="",N($J245)=0),"",$P245/$J245)</f>
        <v/>
      </c>
      <c r="T245" s="22">
        <f>IF($S245="","",IF($S245&lt;=Configuración!$C$3,"En objetivo",IF($S245&lt;=Configuración!$C$4,"Alerta","Crítico")))</f>
        <v/>
      </c>
      <c r="U245" s="18">
        <f>IF(OR($Q245="",N(Configuración!$C$3)=0),"",$Q245/Configuración!$C$3)</f>
        <v/>
      </c>
      <c r="V245" s="22">
        <f>IF(OR($H245="",$I245=""),"",MAX(0,$H245-$I245))</f>
        <v/>
      </c>
      <c r="W245" s="16" t="n"/>
    </row>
    <row r="246">
      <c r="A246" s="19" t="n"/>
      <c r="B246" s="16" t="n"/>
      <c r="C246" s="16" t="n"/>
      <c r="D246" s="16" t="n"/>
      <c r="E246" s="16" t="n"/>
      <c r="F246" s="20" t="n"/>
      <c r="G246" s="20" t="n"/>
      <c r="H246" s="16" t="n"/>
      <c r="I246" s="16" t="n"/>
      <c r="J246" s="17" t="n"/>
      <c r="K246" s="17" t="n"/>
      <c r="L246" s="18">
        <f>IF($C246="","",N($F246)*N(IFERROR(INDEX('Vehículos y choferes'!$B$2:$B$16,MATCH($C246,'Vehículos y choferes'!$A$2:$A$16,0)),0))/100*N(IFERROR(INDEX('Vehículos y choferes'!$C$2:$C$16,MATCH($C246,'Vehículos y choferes'!$A$2:$A$16,0)),0)))</f>
        <v/>
      </c>
      <c r="M246" s="18">
        <f>IF($C246="","",N($F246)*N(IFERROR(INDEX('Vehículos y choferes'!$E$2:$E$16,MATCH($C246,'Vehículos y choferes'!$A$2:$A$16,0)),0)))</f>
        <v/>
      </c>
      <c r="N246" s="18">
        <f>IF($C246="","",N(IFERROR(INDEX('Vehículos y choferes'!$G$2:$G$16,MATCH($C246,'Vehículos y choferes'!$A$2:$A$16,0)),0)))</f>
        <v/>
      </c>
      <c r="O246" s="18">
        <f>IF(AND($D246="",$E246=""),"",N($G246)*(IF($D246="",0,IFERROR(INDEX('Vehículos y choferes'!$J$2:$J$31,MATCH($D246,'Vehículos y choferes'!$I$2:$I$31,0)),0))+IF($E246="",0,IFERROR(INDEX('Vehículos y choferes'!$J$2:$J$31,MATCH($E246,'Vehículos y choferes'!$I$2:$I$31,0)),0))))</f>
        <v/>
      </c>
      <c r="P246" s="18">
        <f>IF(AND($C246="",$D246=""),"",N($K246)+N($L246)+N($M246)+N($N246)+N($O246))</f>
        <v/>
      </c>
      <c r="Q246" s="18">
        <f>IF(OR($P246="",N($I246)=0),"",$P246/$I246)</f>
        <v/>
      </c>
      <c r="R246" s="18">
        <f>IF(OR($P246="",N($F246)=0),"",$P246/$F246)</f>
        <v/>
      </c>
      <c r="S246" s="21">
        <f>IF(OR($P246="",N($J246)=0),"",$P246/$J246)</f>
        <v/>
      </c>
      <c r="T246" s="22">
        <f>IF($S246="","",IF($S246&lt;=Configuración!$C$3,"En objetivo",IF($S246&lt;=Configuración!$C$4,"Alerta","Crítico")))</f>
        <v/>
      </c>
      <c r="U246" s="18">
        <f>IF(OR($Q246="",N(Configuración!$C$3)=0),"",$Q246/Configuración!$C$3)</f>
        <v/>
      </c>
      <c r="V246" s="22">
        <f>IF(OR($H246="",$I246=""),"",MAX(0,$H246-$I246))</f>
        <v/>
      </c>
      <c r="W246" s="16" t="n"/>
    </row>
    <row r="247">
      <c r="A247" s="19" t="n"/>
      <c r="B247" s="16" t="n"/>
      <c r="C247" s="16" t="n"/>
      <c r="D247" s="16" t="n"/>
      <c r="E247" s="16" t="n"/>
      <c r="F247" s="20" t="n"/>
      <c r="G247" s="20" t="n"/>
      <c r="H247" s="16" t="n"/>
      <c r="I247" s="16" t="n"/>
      <c r="J247" s="17" t="n"/>
      <c r="K247" s="17" t="n"/>
      <c r="L247" s="18">
        <f>IF($C247="","",N($F247)*N(IFERROR(INDEX('Vehículos y choferes'!$B$2:$B$16,MATCH($C247,'Vehículos y choferes'!$A$2:$A$16,0)),0))/100*N(IFERROR(INDEX('Vehículos y choferes'!$C$2:$C$16,MATCH($C247,'Vehículos y choferes'!$A$2:$A$16,0)),0)))</f>
        <v/>
      </c>
      <c r="M247" s="18">
        <f>IF($C247="","",N($F247)*N(IFERROR(INDEX('Vehículos y choferes'!$E$2:$E$16,MATCH($C247,'Vehículos y choferes'!$A$2:$A$16,0)),0)))</f>
        <v/>
      </c>
      <c r="N247" s="18">
        <f>IF($C247="","",N(IFERROR(INDEX('Vehículos y choferes'!$G$2:$G$16,MATCH($C247,'Vehículos y choferes'!$A$2:$A$16,0)),0)))</f>
        <v/>
      </c>
      <c r="O247" s="18">
        <f>IF(AND($D247="",$E247=""),"",N($G247)*(IF($D247="",0,IFERROR(INDEX('Vehículos y choferes'!$J$2:$J$31,MATCH($D247,'Vehículos y choferes'!$I$2:$I$31,0)),0))+IF($E247="",0,IFERROR(INDEX('Vehículos y choferes'!$J$2:$J$31,MATCH($E247,'Vehículos y choferes'!$I$2:$I$31,0)),0))))</f>
        <v/>
      </c>
      <c r="P247" s="18">
        <f>IF(AND($C247="",$D247=""),"",N($K247)+N($L247)+N($M247)+N($N247)+N($O247))</f>
        <v/>
      </c>
      <c r="Q247" s="18">
        <f>IF(OR($P247="",N($I247)=0),"",$P247/$I247)</f>
        <v/>
      </c>
      <c r="R247" s="18">
        <f>IF(OR($P247="",N($F247)=0),"",$P247/$F247)</f>
        <v/>
      </c>
      <c r="S247" s="21">
        <f>IF(OR($P247="",N($J247)=0),"",$P247/$J247)</f>
        <v/>
      </c>
      <c r="T247" s="22">
        <f>IF($S247="","",IF($S247&lt;=Configuración!$C$3,"En objetivo",IF($S247&lt;=Configuración!$C$4,"Alerta","Crítico")))</f>
        <v/>
      </c>
      <c r="U247" s="18">
        <f>IF(OR($Q247="",N(Configuración!$C$3)=0),"",$Q247/Configuración!$C$3)</f>
        <v/>
      </c>
      <c r="V247" s="22">
        <f>IF(OR($H247="",$I247=""),"",MAX(0,$H247-$I247))</f>
        <v/>
      </c>
      <c r="W247" s="16" t="n"/>
    </row>
    <row r="248">
      <c r="A248" s="19" t="n"/>
      <c r="B248" s="16" t="n"/>
      <c r="C248" s="16" t="n"/>
      <c r="D248" s="16" t="n"/>
      <c r="E248" s="16" t="n"/>
      <c r="F248" s="20" t="n"/>
      <c r="G248" s="20" t="n"/>
      <c r="H248" s="16" t="n"/>
      <c r="I248" s="16" t="n"/>
      <c r="J248" s="17" t="n"/>
      <c r="K248" s="17" t="n"/>
      <c r="L248" s="18">
        <f>IF($C248="","",N($F248)*N(IFERROR(INDEX('Vehículos y choferes'!$B$2:$B$16,MATCH($C248,'Vehículos y choferes'!$A$2:$A$16,0)),0))/100*N(IFERROR(INDEX('Vehículos y choferes'!$C$2:$C$16,MATCH($C248,'Vehículos y choferes'!$A$2:$A$16,0)),0)))</f>
        <v/>
      </c>
      <c r="M248" s="18">
        <f>IF($C248="","",N($F248)*N(IFERROR(INDEX('Vehículos y choferes'!$E$2:$E$16,MATCH($C248,'Vehículos y choferes'!$A$2:$A$16,0)),0)))</f>
        <v/>
      </c>
      <c r="N248" s="18">
        <f>IF($C248="","",N(IFERROR(INDEX('Vehículos y choferes'!$G$2:$G$16,MATCH($C248,'Vehículos y choferes'!$A$2:$A$16,0)),0)))</f>
        <v/>
      </c>
      <c r="O248" s="18">
        <f>IF(AND($D248="",$E248=""),"",N($G248)*(IF($D248="",0,IFERROR(INDEX('Vehículos y choferes'!$J$2:$J$31,MATCH($D248,'Vehículos y choferes'!$I$2:$I$31,0)),0))+IF($E248="",0,IFERROR(INDEX('Vehículos y choferes'!$J$2:$J$31,MATCH($E248,'Vehículos y choferes'!$I$2:$I$31,0)),0))))</f>
        <v/>
      </c>
      <c r="P248" s="18">
        <f>IF(AND($C248="",$D248=""),"",N($K248)+N($L248)+N($M248)+N($N248)+N($O248))</f>
        <v/>
      </c>
      <c r="Q248" s="18">
        <f>IF(OR($P248="",N($I248)=0),"",$P248/$I248)</f>
        <v/>
      </c>
      <c r="R248" s="18">
        <f>IF(OR($P248="",N($F248)=0),"",$P248/$F248)</f>
        <v/>
      </c>
      <c r="S248" s="21">
        <f>IF(OR($P248="",N($J248)=0),"",$P248/$J248)</f>
        <v/>
      </c>
      <c r="T248" s="22">
        <f>IF($S248="","",IF($S248&lt;=Configuración!$C$3,"En objetivo",IF($S248&lt;=Configuración!$C$4,"Alerta","Crítico")))</f>
        <v/>
      </c>
      <c r="U248" s="18">
        <f>IF(OR($Q248="",N(Configuración!$C$3)=0),"",$Q248/Configuración!$C$3)</f>
        <v/>
      </c>
      <c r="V248" s="22">
        <f>IF(OR($H248="",$I248=""),"",MAX(0,$H248-$I248))</f>
        <v/>
      </c>
      <c r="W248" s="16" t="n"/>
    </row>
    <row r="249">
      <c r="A249" s="19" t="n"/>
      <c r="B249" s="16" t="n"/>
      <c r="C249" s="16" t="n"/>
      <c r="D249" s="16" t="n"/>
      <c r="E249" s="16" t="n"/>
      <c r="F249" s="20" t="n"/>
      <c r="G249" s="20" t="n"/>
      <c r="H249" s="16" t="n"/>
      <c r="I249" s="16" t="n"/>
      <c r="J249" s="17" t="n"/>
      <c r="K249" s="17" t="n"/>
      <c r="L249" s="18">
        <f>IF($C249="","",N($F249)*N(IFERROR(INDEX('Vehículos y choferes'!$B$2:$B$16,MATCH($C249,'Vehículos y choferes'!$A$2:$A$16,0)),0))/100*N(IFERROR(INDEX('Vehículos y choferes'!$C$2:$C$16,MATCH($C249,'Vehículos y choferes'!$A$2:$A$16,0)),0)))</f>
        <v/>
      </c>
      <c r="M249" s="18">
        <f>IF($C249="","",N($F249)*N(IFERROR(INDEX('Vehículos y choferes'!$E$2:$E$16,MATCH($C249,'Vehículos y choferes'!$A$2:$A$16,0)),0)))</f>
        <v/>
      </c>
      <c r="N249" s="18">
        <f>IF($C249="","",N(IFERROR(INDEX('Vehículos y choferes'!$G$2:$G$16,MATCH($C249,'Vehículos y choferes'!$A$2:$A$16,0)),0)))</f>
        <v/>
      </c>
      <c r="O249" s="18">
        <f>IF(AND($D249="",$E249=""),"",N($G249)*(IF($D249="",0,IFERROR(INDEX('Vehículos y choferes'!$J$2:$J$31,MATCH($D249,'Vehículos y choferes'!$I$2:$I$31,0)),0))+IF($E249="",0,IFERROR(INDEX('Vehículos y choferes'!$J$2:$J$31,MATCH($E249,'Vehículos y choferes'!$I$2:$I$31,0)),0))))</f>
        <v/>
      </c>
      <c r="P249" s="18">
        <f>IF(AND($C249="",$D249=""),"",N($K249)+N($L249)+N($M249)+N($N249)+N($O249))</f>
        <v/>
      </c>
      <c r="Q249" s="18">
        <f>IF(OR($P249="",N($I249)=0),"",$P249/$I249)</f>
        <v/>
      </c>
      <c r="R249" s="18">
        <f>IF(OR($P249="",N($F249)=0),"",$P249/$F249)</f>
        <v/>
      </c>
      <c r="S249" s="21">
        <f>IF(OR($P249="",N($J249)=0),"",$P249/$J249)</f>
        <v/>
      </c>
      <c r="T249" s="22">
        <f>IF($S249="","",IF($S249&lt;=Configuración!$C$3,"En objetivo",IF($S249&lt;=Configuración!$C$4,"Alerta","Crítico")))</f>
        <v/>
      </c>
      <c r="U249" s="18">
        <f>IF(OR($Q249="",N(Configuración!$C$3)=0),"",$Q249/Configuración!$C$3)</f>
        <v/>
      </c>
      <c r="V249" s="22">
        <f>IF(OR($H249="",$I249=""),"",MAX(0,$H249-$I249))</f>
        <v/>
      </c>
      <c r="W249" s="16" t="n"/>
    </row>
    <row r="250">
      <c r="A250" s="19" t="n"/>
      <c r="B250" s="16" t="n"/>
      <c r="C250" s="16" t="n"/>
      <c r="D250" s="16" t="n"/>
      <c r="E250" s="16" t="n"/>
      <c r="F250" s="20" t="n"/>
      <c r="G250" s="20" t="n"/>
      <c r="H250" s="16" t="n"/>
      <c r="I250" s="16" t="n"/>
      <c r="J250" s="17" t="n"/>
      <c r="K250" s="17" t="n"/>
      <c r="L250" s="18">
        <f>IF($C250="","",N($F250)*N(IFERROR(INDEX('Vehículos y choferes'!$B$2:$B$16,MATCH($C250,'Vehículos y choferes'!$A$2:$A$16,0)),0))/100*N(IFERROR(INDEX('Vehículos y choferes'!$C$2:$C$16,MATCH($C250,'Vehículos y choferes'!$A$2:$A$16,0)),0)))</f>
        <v/>
      </c>
      <c r="M250" s="18">
        <f>IF($C250="","",N($F250)*N(IFERROR(INDEX('Vehículos y choferes'!$E$2:$E$16,MATCH($C250,'Vehículos y choferes'!$A$2:$A$16,0)),0)))</f>
        <v/>
      </c>
      <c r="N250" s="18">
        <f>IF($C250="","",N(IFERROR(INDEX('Vehículos y choferes'!$G$2:$G$16,MATCH($C250,'Vehículos y choferes'!$A$2:$A$16,0)),0)))</f>
        <v/>
      </c>
      <c r="O250" s="18">
        <f>IF(AND($D250="",$E250=""),"",N($G250)*(IF($D250="",0,IFERROR(INDEX('Vehículos y choferes'!$J$2:$J$31,MATCH($D250,'Vehículos y choferes'!$I$2:$I$31,0)),0))+IF($E250="",0,IFERROR(INDEX('Vehículos y choferes'!$J$2:$J$31,MATCH($E250,'Vehículos y choferes'!$I$2:$I$31,0)),0))))</f>
        <v/>
      </c>
      <c r="P250" s="18">
        <f>IF(AND($C250="",$D250=""),"",N($K250)+N($L250)+N($M250)+N($N250)+N($O250))</f>
        <v/>
      </c>
      <c r="Q250" s="18">
        <f>IF(OR($P250="",N($I250)=0),"",$P250/$I250)</f>
        <v/>
      </c>
      <c r="R250" s="18">
        <f>IF(OR($P250="",N($F250)=0),"",$P250/$F250)</f>
        <v/>
      </c>
      <c r="S250" s="21">
        <f>IF(OR($P250="",N($J250)=0),"",$P250/$J250)</f>
        <v/>
      </c>
      <c r="T250" s="22">
        <f>IF($S250="","",IF($S250&lt;=Configuración!$C$3,"En objetivo",IF($S250&lt;=Configuración!$C$4,"Alerta","Crítico")))</f>
        <v/>
      </c>
      <c r="U250" s="18">
        <f>IF(OR($Q250="",N(Configuración!$C$3)=0),"",$Q250/Configuración!$C$3)</f>
        <v/>
      </c>
      <c r="V250" s="22">
        <f>IF(OR($H250="",$I250=""),"",MAX(0,$H250-$I250))</f>
        <v/>
      </c>
      <c r="W250" s="16" t="n"/>
    </row>
    <row r="251">
      <c r="A251" s="19" t="n"/>
      <c r="B251" s="16" t="n"/>
      <c r="C251" s="16" t="n"/>
      <c r="D251" s="16" t="n"/>
      <c r="E251" s="16" t="n"/>
      <c r="F251" s="20" t="n"/>
      <c r="G251" s="20" t="n"/>
      <c r="H251" s="16" t="n"/>
      <c r="I251" s="16" t="n"/>
      <c r="J251" s="17" t="n"/>
      <c r="K251" s="17" t="n"/>
      <c r="L251" s="18">
        <f>IF($C251="","",N($F251)*N(IFERROR(INDEX('Vehículos y choferes'!$B$2:$B$16,MATCH($C251,'Vehículos y choferes'!$A$2:$A$16,0)),0))/100*N(IFERROR(INDEX('Vehículos y choferes'!$C$2:$C$16,MATCH($C251,'Vehículos y choferes'!$A$2:$A$16,0)),0)))</f>
        <v/>
      </c>
      <c r="M251" s="18">
        <f>IF($C251="","",N($F251)*N(IFERROR(INDEX('Vehículos y choferes'!$E$2:$E$16,MATCH($C251,'Vehículos y choferes'!$A$2:$A$16,0)),0)))</f>
        <v/>
      </c>
      <c r="N251" s="18">
        <f>IF($C251="","",N(IFERROR(INDEX('Vehículos y choferes'!$G$2:$G$16,MATCH($C251,'Vehículos y choferes'!$A$2:$A$16,0)),0)))</f>
        <v/>
      </c>
      <c r="O251" s="18">
        <f>IF(AND($D251="",$E251=""),"",N($G251)*(IF($D251="",0,IFERROR(INDEX('Vehículos y choferes'!$J$2:$J$31,MATCH($D251,'Vehículos y choferes'!$I$2:$I$31,0)),0))+IF($E251="",0,IFERROR(INDEX('Vehículos y choferes'!$J$2:$J$31,MATCH($E251,'Vehículos y choferes'!$I$2:$I$31,0)),0))))</f>
        <v/>
      </c>
      <c r="P251" s="18">
        <f>IF(AND($C251="",$D251=""),"",N($K251)+N($L251)+N($M251)+N($N251)+N($O251))</f>
        <v/>
      </c>
      <c r="Q251" s="18">
        <f>IF(OR($P251="",N($I251)=0),"",$P251/$I251)</f>
        <v/>
      </c>
      <c r="R251" s="18">
        <f>IF(OR($P251="",N($F251)=0),"",$P251/$F251)</f>
        <v/>
      </c>
      <c r="S251" s="21">
        <f>IF(OR($P251="",N($J251)=0),"",$P251/$J251)</f>
        <v/>
      </c>
      <c r="T251" s="22">
        <f>IF($S251="","",IF($S251&lt;=Configuración!$C$3,"En objetivo",IF($S251&lt;=Configuración!$C$4,"Alerta","Crítico")))</f>
        <v/>
      </c>
      <c r="U251" s="18">
        <f>IF(OR($Q251="",N(Configuración!$C$3)=0),"",$Q251/Configuración!$C$3)</f>
        <v/>
      </c>
      <c r="V251" s="22">
        <f>IF(OR($H251="",$I251=""),"",MAX(0,$H251-$I251))</f>
        <v/>
      </c>
      <c r="W251" s="16" t="n"/>
    </row>
    <row r="252">
      <c r="A252" s="19" t="n"/>
      <c r="B252" s="16" t="n"/>
      <c r="C252" s="16" t="n"/>
      <c r="D252" s="16" t="n"/>
      <c r="E252" s="16" t="n"/>
      <c r="F252" s="20" t="n"/>
      <c r="G252" s="20" t="n"/>
      <c r="H252" s="16" t="n"/>
      <c r="I252" s="16" t="n"/>
      <c r="J252" s="17" t="n"/>
      <c r="K252" s="17" t="n"/>
      <c r="L252" s="18">
        <f>IF($C252="","",N($F252)*N(IFERROR(INDEX('Vehículos y choferes'!$B$2:$B$16,MATCH($C252,'Vehículos y choferes'!$A$2:$A$16,0)),0))/100*N(IFERROR(INDEX('Vehículos y choferes'!$C$2:$C$16,MATCH($C252,'Vehículos y choferes'!$A$2:$A$16,0)),0)))</f>
        <v/>
      </c>
      <c r="M252" s="18">
        <f>IF($C252="","",N($F252)*N(IFERROR(INDEX('Vehículos y choferes'!$E$2:$E$16,MATCH($C252,'Vehículos y choferes'!$A$2:$A$16,0)),0)))</f>
        <v/>
      </c>
      <c r="N252" s="18">
        <f>IF($C252="","",N(IFERROR(INDEX('Vehículos y choferes'!$G$2:$G$16,MATCH($C252,'Vehículos y choferes'!$A$2:$A$16,0)),0)))</f>
        <v/>
      </c>
      <c r="O252" s="18">
        <f>IF(AND($D252="",$E252=""),"",N($G252)*(IF($D252="",0,IFERROR(INDEX('Vehículos y choferes'!$J$2:$J$31,MATCH($D252,'Vehículos y choferes'!$I$2:$I$31,0)),0))+IF($E252="",0,IFERROR(INDEX('Vehículos y choferes'!$J$2:$J$31,MATCH($E252,'Vehículos y choferes'!$I$2:$I$31,0)),0))))</f>
        <v/>
      </c>
      <c r="P252" s="18">
        <f>IF(AND($C252="",$D252=""),"",N($K252)+N($L252)+N($M252)+N($N252)+N($O252))</f>
        <v/>
      </c>
      <c r="Q252" s="18">
        <f>IF(OR($P252="",N($I252)=0),"",$P252/$I252)</f>
        <v/>
      </c>
      <c r="R252" s="18">
        <f>IF(OR($P252="",N($F252)=0),"",$P252/$F252)</f>
        <v/>
      </c>
      <c r="S252" s="21">
        <f>IF(OR($P252="",N($J252)=0),"",$P252/$J252)</f>
        <v/>
      </c>
      <c r="T252" s="22">
        <f>IF($S252="","",IF($S252&lt;=Configuración!$C$3,"En objetivo",IF($S252&lt;=Configuración!$C$4,"Alerta","Crítico")))</f>
        <v/>
      </c>
      <c r="U252" s="18">
        <f>IF(OR($Q252="",N(Configuración!$C$3)=0),"",$Q252/Configuración!$C$3)</f>
        <v/>
      </c>
      <c r="V252" s="22">
        <f>IF(OR($H252="",$I252=""),"",MAX(0,$H252-$I252))</f>
        <v/>
      </c>
      <c r="W252" s="16" t="n"/>
    </row>
    <row r="253">
      <c r="A253" s="19" t="n"/>
      <c r="B253" s="16" t="n"/>
      <c r="C253" s="16" t="n"/>
      <c r="D253" s="16" t="n"/>
      <c r="E253" s="16" t="n"/>
      <c r="F253" s="20" t="n"/>
      <c r="G253" s="20" t="n"/>
      <c r="H253" s="16" t="n"/>
      <c r="I253" s="16" t="n"/>
      <c r="J253" s="17" t="n"/>
      <c r="K253" s="17" t="n"/>
      <c r="L253" s="18">
        <f>IF($C253="","",N($F253)*N(IFERROR(INDEX('Vehículos y choferes'!$B$2:$B$16,MATCH($C253,'Vehículos y choferes'!$A$2:$A$16,0)),0))/100*N(IFERROR(INDEX('Vehículos y choferes'!$C$2:$C$16,MATCH($C253,'Vehículos y choferes'!$A$2:$A$16,0)),0)))</f>
        <v/>
      </c>
      <c r="M253" s="18">
        <f>IF($C253="","",N($F253)*N(IFERROR(INDEX('Vehículos y choferes'!$E$2:$E$16,MATCH($C253,'Vehículos y choferes'!$A$2:$A$16,0)),0)))</f>
        <v/>
      </c>
      <c r="N253" s="18">
        <f>IF($C253="","",N(IFERROR(INDEX('Vehículos y choferes'!$G$2:$G$16,MATCH($C253,'Vehículos y choferes'!$A$2:$A$16,0)),0)))</f>
        <v/>
      </c>
      <c r="O253" s="18">
        <f>IF(AND($D253="",$E253=""),"",N($G253)*(IF($D253="",0,IFERROR(INDEX('Vehículos y choferes'!$J$2:$J$31,MATCH($D253,'Vehículos y choferes'!$I$2:$I$31,0)),0))+IF($E253="",0,IFERROR(INDEX('Vehículos y choferes'!$J$2:$J$31,MATCH($E253,'Vehículos y choferes'!$I$2:$I$31,0)),0))))</f>
        <v/>
      </c>
      <c r="P253" s="18">
        <f>IF(AND($C253="",$D253=""),"",N($K253)+N($L253)+N($M253)+N($N253)+N($O253))</f>
        <v/>
      </c>
      <c r="Q253" s="18">
        <f>IF(OR($P253="",N($I253)=0),"",$P253/$I253)</f>
        <v/>
      </c>
      <c r="R253" s="18">
        <f>IF(OR($P253="",N($F253)=0),"",$P253/$F253)</f>
        <v/>
      </c>
      <c r="S253" s="21">
        <f>IF(OR($P253="",N($J253)=0),"",$P253/$J253)</f>
        <v/>
      </c>
      <c r="T253" s="22">
        <f>IF($S253="","",IF($S253&lt;=Configuración!$C$3,"En objetivo",IF($S253&lt;=Configuración!$C$4,"Alerta","Crítico")))</f>
        <v/>
      </c>
      <c r="U253" s="18">
        <f>IF(OR($Q253="",N(Configuración!$C$3)=0),"",$Q253/Configuración!$C$3)</f>
        <v/>
      </c>
      <c r="V253" s="22">
        <f>IF(OR($H253="",$I253=""),"",MAX(0,$H253-$I253))</f>
        <v/>
      </c>
      <c r="W253" s="16" t="n"/>
    </row>
    <row r="254">
      <c r="A254" s="19" t="n"/>
      <c r="B254" s="16" t="n"/>
      <c r="C254" s="16" t="n"/>
      <c r="D254" s="16" t="n"/>
      <c r="E254" s="16" t="n"/>
      <c r="F254" s="20" t="n"/>
      <c r="G254" s="20" t="n"/>
      <c r="H254" s="16" t="n"/>
      <c r="I254" s="16" t="n"/>
      <c r="J254" s="17" t="n"/>
      <c r="K254" s="17" t="n"/>
      <c r="L254" s="18">
        <f>IF($C254="","",N($F254)*N(IFERROR(INDEX('Vehículos y choferes'!$B$2:$B$16,MATCH($C254,'Vehículos y choferes'!$A$2:$A$16,0)),0))/100*N(IFERROR(INDEX('Vehículos y choferes'!$C$2:$C$16,MATCH($C254,'Vehículos y choferes'!$A$2:$A$16,0)),0)))</f>
        <v/>
      </c>
      <c r="M254" s="18">
        <f>IF($C254="","",N($F254)*N(IFERROR(INDEX('Vehículos y choferes'!$E$2:$E$16,MATCH($C254,'Vehículos y choferes'!$A$2:$A$16,0)),0)))</f>
        <v/>
      </c>
      <c r="N254" s="18">
        <f>IF($C254="","",N(IFERROR(INDEX('Vehículos y choferes'!$G$2:$G$16,MATCH($C254,'Vehículos y choferes'!$A$2:$A$16,0)),0)))</f>
        <v/>
      </c>
      <c r="O254" s="18">
        <f>IF(AND($D254="",$E254=""),"",N($G254)*(IF($D254="",0,IFERROR(INDEX('Vehículos y choferes'!$J$2:$J$31,MATCH($D254,'Vehículos y choferes'!$I$2:$I$31,0)),0))+IF($E254="",0,IFERROR(INDEX('Vehículos y choferes'!$J$2:$J$31,MATCH($E254,'Vehículos y choferes'!$I$2:$I$31,0)),0))))</f>
        <v/>
      </c>
      <c r="P254" s="18">
        <f>IF(AND($C254="",$D254=""),"",N($K254)+N($L254)+N($M254)+N($N254)+N($O254))</f>
        <v/>
      </c>
      <c r="Q254" s="18">
        <f>IF(OR($P254="",N($I254)=0),"",$P254/$I254)</f>
        <v/>
      </c>
      <c r="R254" s="18">
        <f>IF(OR($P254="",N($F254)=0),"",$P254/$F254)</f>
        <v/>
      </c>
      <c r="S254" s="21">
        <f>IF(OR($P254="",N($J254)=0),"",$P254/$J254)</f>
        <v/>
      </c>
      <c r="T254" s="22">
        <f>IF($S254="","",IF($S254&lt;=Configuración!$C$3,"En objetivo",IF($S254&lt;=Configuración!$C$4,"Alerta","Crítico")))</f>
        <v/>
      </c>
      <c r="U254" s="18">
        <f>IF(OR($Q254="",N(Configuración!$C$3)=0),"",$Q254/Configuración!$C$3)</f>
        <v/>
      </c>
      <c r="V254" s="22">
        <f>IF(OR($H254="",$I254=""),"",MAX(0,$H254-$I254))</f>
        <v/>
      </c>
      <c r="W254" s="16" t="n"/>
    </row>
    <row r="255">
      <c r="A255" s="19" t="n"/>
      <c r="B255" s="16" t="n"/>
      <c r="C255" s="16" t="n"/>
      <c r="D255" s="16" t="n"/>
      <c r="E255" s="16" t="n"/>
      <c r="F255" s="20" t="n"/>
      <c r="G255" s="20" t="n"/>
      <c r="H255" s="16" t="n"/>
      <c r="I255" s="16" t="n"/>
      <c r="J255" s="17" t="n"/>
      <c r="K255" s="17" t="n"/>
      <c r="L255" s="18">
        <f>IF($C255="","",N($F255)*N(IFERROR(INDEX('Vehículos y choferes'!$B$2:$B$16,MATCH($C255,'Vehículos y choferes'!$A$2:$A$16,0)),0))/100*N(IFERROR(INDEX('Vehículos y choferes'!$C$2:$C$16,MATCH($C255,'Vehículos y choferes'!$A$2:$A$16,0)),0)))</f>
        <v/>
      </c>
      <c r="M255" s="18">
        <f>IF($C255="","",N($F255)*N(IFERROR(INDEX('Vehículos y choferes'!$E$2:$E$16,MATCH($C255,'Vehículos y choferes'!$A$2:$A$16,0)),0)))</f>
        <v/>
      </c>
      <c r="N255" s="18">
        <f>IF($C255="","",N(IFERROR(INDEX('Vehículos y choferes'!$G$2:$G$16,MATCH($C255,'Vehículos y choferes'!$A$2:$A$16,0)),0)))</f>
        <v/>
      </c>
      <c r="O255" s="18">
        <f>IF(AND($D255="",$E255=""),"",N($G255)*(IF($D255="",0,IFERROR(INDEX('Vehículos y choferes'!$J$2:$J$31,MATCH($D255,'Vehículos y choferes'!$I$2:$I$31,0)),0))+IF($E255="",0,IFERROR(INDEX('Vehículos y choferes'!$J$2:$J$31,MATCH($E255,'Vehículos y choferes'!$I$2:$I$31,0)),0))))</f>
        <v/>
      </c>
      <c r="P255" s="18">
        <f>IF(AND($C255="",$D255=""),"",N($K255)+N($L255)+N($M255)+N($N255)+N($O255))</f>
        <v/>
      </c>
      <c r="Q255" s="18">
        <f>IF(OR($P255="",N($I255)=0),"",$P255/$I255)</f>
        <v/>
      </c>
      <c r="R255" s="18">
        <f>IF(OR($P255="",N($F255)=0),"",$P255/$F255)</f>
        <v/>
      </c>
      <c r="S255" s="21">
        <f>IF(OR($P255="",N($J255)=0),"",$P255/$J255)</f>
        <v/>
      </c>
      <c r="T255" s="22">
        <f>IF($S255="","",IF($S255&lt;=Configuración!$C$3,"En objetivo",IF($S255&lt;=Configuración!$C$4,"Alerta","Crítico")))</f>
        <v/>
      </c>
      <c r="U255" s="18">
        <f>IF(OR($Q255="",N(Configuración!$C$3)=0),"",$Q255/Configuración!$C$3)</f>
        <v/>
      </c>
      <c r="V255" s="22">
        <f>IF(OR($H255="",$I255=""),"",MAX(0,$H255-$I255))</f>
        <v/>
      </c>
      <c r="W255" s="16" t="n"/>
    </row>
    <row r="256">
      <c r="A256" s="19" t="n"/>
      <c r="B256" s="16" t="n"/>
      <c r="C256" s="16" t="n"/>
      <c r="D256" s="16" t="n"/>
      <c r="E256" s="16" t="n"/>
      <c r="F256" s="20" t="n"/>
      <c r="G256" s="20" t="n"/>
      <c r="H256" s="16" t="n"/>
      <c r="I256" s="16" t="n"/>
      <c r="J256" s="17" t="n"/>
      <c r="K256" s="17" t="n"/>
      <c r="L256" s="18">
        <f>IF($C256="","",N($F256)*N(IFERROR(INDEX('Vehículos y choferes'!$B$2:$B$16,MATCH($C256,'Vehículos y choferes'!$A$2:$A$16,0)),0))/100*N(IFERROR(INDEX('Vehículos y choferes'!$C$2:$C$16,MATCH($C256,'Vehículos y choferes'!$A$2:$A$16,0)),0)))</f>
        <v/>
      </c>
      <c r="M256" s="18">
        <f>IF($C256="","",N($F256)*N(IFERROR(INDEX('Vehículos y choferes'!$E$2:$E$16,MATCH($C256,'Vehículos y choferes'!$A$2:$A$16,0)),0)))</f>
        <v/>
      </c>
      <c r="N256" s="18">
        <f>IF($C256="","",N(IFERROR(INDEX('Vehículos y choferes'!$G$2:$G$16,MATCH($C256,'Vehículos y choferes'!$A$2:$A$16,0)),0)))</f>
        <v/>
      </c>
      <c r="O256" s="18">
        <f>IF(AND($D256="",$E256=""),"",N($G256)*(IF($D256="",0,IFERROR(INDEX('Vehículos y choferes'!$J$2:$J$31,MATCH($D256,'Vehículos y choferes'!$I$2:$I$31,0)),0))+IF($E256="",0,IFERROR(INDEX('Vehículos y choferes'!$J$2:$J$31,MATCH($E256,'Vehículos y choferes'!$I$2:$I$31,0)),0))))</f>
        <v/>
      </c>
      <c r="P256" s="18">
        <f>IF(AND($C256="",$D256=""),"",N($K256)+N($L256)+N($M256)+N($N256)+N($O256))</f>
        <v/>
      </c>
      <c r="Q256" s="18">
        <f>IF(OR($P256="",N($I256)=0),"",$P256/$I256)</f>
        <v/>
      </c>
      <c r="R256" s="18">
        <f>IF(OR($P256="",N($F256)=0),"",$P256/$F256)</f>
        <v/>
      </c>
      <c r="S256" s="21">
        <f>IF(OR($P256="",N($J256)=0),"",$P256/$J256)</f>
        <v/>
      </c>
      <c r="T256" s="22">
        <f>IF($S256="","",IF($S256&lt;=Configuración!$C$3,"En objetivo",IF($S256&lt;=Configuración!$C$4,"Alerta","Crítico")))</f>
        <v/>
      </c>
      <c r="U256" s="18">
        <f>IF(OR($Q256="",N(Configuración!$C$3)=0),"",$Q256/Configuración!$C$3)</f>
        <v/>
      </c>
      <c r="V256" s="22">
        <f>IF(OR($H256="",$I256=""),"",MAX(0,$H256-$I256))</f>
        <v/>
      </c>
      <c r="W256" s="16" t="n"/>
    </row>
    <row r="257">
      <c r="A257" s="19" t="n"/>
      <c r="B257" s="16" t="n"/>
      <c r="C257" s="16" t="n"/>
      <c r="D257" s="16" t="n"/>
      <c r="E257" s="16" t="n"/>
      <c r="F257" s="20" t="n"/>
      <c r="G257" s="20" t="n"/>
      <c r="H257" s="16" t="n"/>
      <c r="I257" s="16" t="n"/>
      <c r="J257" s="17" t="n"/>
      <c r="K257" s="17" t="n"/>
      <c r="L257" s="18">
        <f>IF($C257="","",N($F257)*N(IFERROR(INDEX('Vehículos y choferes'!$B$2:$B$16,MATCH($C257,'Vehículos y choferes'!$A$2:$A$16,0)),0))/100*N(IFERROR(INDEX('Vehículos y choferes'!$C$2:$C$16,MATCH($C257,'Vehículos y choferes'!$A$2:$A$16,0)),0)))</f>
        <v/>
      </c>
      <c r="M257" s="18">
        <f>IF($C257="","",N($F257)*N(IFERROR(INDEX('Vehículos y choferes'!$E$2:$E$16,MATCH($C257,'Vehículos y choferes'!$A$2:$A$16,0)),0)))</f>
        <v/>
      </c>
      <c r="N257" s="18">
        <f>IF($C257="","",N(IFERROR(INDEX('Vehículos y choferes'!$G$2:$G$16,MATCH($C257,'Vehículos y choferes'!$A$2:$A$16,0)),0)))</f>
        <v/>
      </c>
      <c r="O257" s="18">
        <f>IF(AND($D257="",$E257=""),"",N($G257)*(IF($D257="",0,IFERROR(INDEX('Vehículos y choferes'!$J$2:$J$31,MATCH($D257,'Vehículos y choferes'!$I$2:$I$31,0)),0))+IF($E257="",0,IFERROR(INDEX('Vehículos y choferes'!$J$2:$J$31,MATCH($E257,'Vehículos y choferes'!$I$2:$I$31,0)),0))))</f>
        <v/>
      </c>
      <c r="P257" s="18">
        <f>IF(AND($C257="",$D257=""),"",N($K257)+N($L257)+N($M257)+N($N257)+N($O257))</f>
        <v/>
      </c>
      <c r="Q257" s="18">
        <f>IF(OR($P257="",N($I257)=0),"",$P257/$I257)</f>
        <v/>
      </c>
      <c r="R257" s="18">
        <f>IF(OR($P257="",N($F257)=0),"",$P257/$F257)</f>
        <v/>
      </c>
      <c r="S257" s="21">
        <f>IF(OR($P257="",N($J257)=0),"",$P257/$J257)</f>
        <v/>
      </c>
      <c r="T257" s="22">
        <f>IF($S257="","",IF($S257&lt;=Configuración!$C$3,"En objetivo",IF($S257&lt;=Configuración!$C$4,"Alerta","Crítico")))</f>
        <v/>
      </c>
      <c r="U257" s="18">
        <f>IF(OR($Q257="",N(Configuración!$C$3)=0),"",$Q257/Configuración!$C$3)</f>
        <v/>
      </c>
      <c r="V257" s="22">
        <f>IF(OR($H257="",$I257=""),"",MAX(0,$H257-$I257))</f>
        <v/>
      </c>
      <c r="W257" s="16" t="n"/>
    </row>
    <row r="258">
      <c r="A258" s="19" t="n"/>
      <c r="B258" s="16" t="n"/>
      <c r="C258" s="16" t="n"/>
      <c r="D258" s="16" t="n"/>
      <c r="E258" s="16" t="n"/>
      <c r="F258" s="20" t="n"/>
      <c r="G258" s="20" t="n"/>
      <c r="H258" s="16" t="n"/>
      <c r="I258" s="16" t="n"/>
      <c r="J258" s="17" t="n"/>
      <c r="K258" s="17" t="n"/>
      <c r="L258" s="18">
        <f>IF($C258="","",N($F258)*N(IFERROR(INDEX('Vehículos y choferes'!$B$2:$B$16,MATCH($C258,'Vehículos y choferes'!$A$2:$A$16,0)),0))/100*N(IFERROR(INDEX('Vehículos y choferes'!$C$2:$C$16,MATCH($C258,'Vehículos y choferes'!$A$2:$A$16,0)),0)))</f>
        <v/>
      </c>
      <c r="M258" s="18">
        <f>IF($C258="","",N($F258)*N(IFERROR(INDEX('Vehículos y choferes'!$E$2:$E$16,MATCH($C258,'Vehículos y choferes'!$A$2:$A$16,0)),0)))</f>
        <v/>
      </c>
      <c r="N258" s="18">
        <f>IF($C258="","",N(IFERROR(INDEX('Vehículos y choferes'!$G$2:$G$16,MATCH($C258,'Vehículos y choferes'!$A$2:$A$16,0)),0)))</f>
        <v/>
      </c>
      <c r="O258" s="18">
        <f>IF(AND($D258="",$E258=""),"",N($G258)*(IF($D258="",0,IFERROR(INDEX('Vehículos y choferes'!$J$2:$J$31,MATCH($D258,'Vehículos y choferes'!$I$2:$I$31,0)),0))+IF($E258="",0,IFERROR(INDEX('Vehículos y choferes'!$J$2:$J$31,MATCH($E258,'Vehículos y choferes'!$I$2:$I$31,0)),0))))</f>
        <v/>
      </c>
      <c r="P258" s="18">
        <f>IF(AND($C258="",$D258=""),"",N($K258)+N($L258)+N($M258)+N($N258)+N($O258))</f>
        <v/>
      </c>
      <c r="Q258" s="18">
        <f>IF(OR($P258="",N($I258)=0),"",$P258/$I258)</f>
        <v/>
      </c>
      <c r="R258" s="18">
        <f>IF(OR($P258="",N($F258)=0),"",$P258/$F258)</f>
        <v/>
      </c>
      <c r="S258" s="21">
        <f>IF(OR($P258="",N($J258)=0),"",$P258/$J258)</f>
        <v/>
      </c>
      <c r="T258" s="22">
        <f>IF($S258="","",IF($S258&lt;=Configuración!$C$3,"En objetivo",IF($S258&lt;=Configuración!$C$4,"Alerta","Crítico")))</f>
        <v/>
      </c>
      <c r="U258" s="18">
        <f>IF(OR($Q258="",N(Configuración!$C$3)=0),"",$Q258/Configuración!$C$3)</f>
        <v/>
      </c>
      <c r="V258" s="22">
        <f>IF(OR($H258="",$I258=""),"",MAX(0,$H258-$I258))</f>
        <v/>
      </c>
      <c r="W258" s="16" t="n"/>
    </row>
    <row r="259">
      <c r="A259" s="19" t="n"/>
      <c r="B259" s="16" t="n"/>
      <c r="C259" s="16" t="n"/>
      <c r="D259" s="16" t="n"/>
      <c r="E259" s="16" t="n"/>
      <c r="F259" s="20" t="n"/>
      <c r="G259" s="20" t="n"/>
      <c r="H259" s="16" t="n"/>
      <c r="I259" s="16" t="n"/>
      <c r="J259" s="17" t="n"/>
      <c r="K259" s="17" t="n"/>
      <c r="L259" s="18">
        <f>IF($C259="","",N($F259)*N(IFERROR(INDEX('Vehículos y choferes'!$B$2:$B$16,MATCH($C259,'Vehículos y choferes'!$A$2:$A$16,0)),0))/100*N(IFERROR(INDEX('Vehículos y choferes'!$C$2:$C$16,MATCH($C259,'Vehículos y choferes'!$A$2:$A$16,0)),0)))</f>
        <v/>
      </c>
      <c r="M259" s="18">
        <f>IF($C259="","",N($F259)*N(IFERROR(INDEX('Vehículos y choferes'!$E$2:$E$16,MATCH($C259,'Vehículos y choferes'!$A$2:$A$16,0)),0)))</f>
        <v/>
      </c>
      <c r="N259" s="18">
        <f>IF($C259="","",N(IFERROR(INDEX('Vehículos y choferes'!$G$2:$G$16,MATCH($C259,'Vehículos y choferes'!$A$2:$A$16,0)),0)))</f>
        <v/>
      </c>
      <c r="O259" s="18">
        <f>IF(AND($D259="",$E259=""),"",N($G259)*(IF($D259="",0,IFERROR(INDEX('Vehículos y choferes'!$J$2:$J$31,MATCH($D259,'Vehículos y choferes'!$I$2:$I$31,0)),0))+IF($E259="",0,IFERROR(INDEX('Vehículos y choferes'!$J$2:$J$31,MATCH($E259,'Vehículos y choferes'!$I$2:$I$31,0)),0))))</f>
        <v/>
      </c>
      <c r="P259" s="18">
        <f>IF(AND($C259="",$D259=""),"",N($K259)+N($L259)+N($M259)+N($N259)+N($O259))</f>
        <v/>
      </c>
      <c r="Q259" s="18">
        <f>IF(OR($P259="",N($I259)=0),"",$P259/$I259)</f>
        <v/>
      </c>
      <c r="R259" s="18">
        <f>IF(OR($P259="",N($F259)=0),"",$P259/$F259)</f>
        <v/>
      </c>
      <c r="S259" s="21">
        <f>IF(OR($P259="",N($J259)=0),"",$P259/$J259)</f>
        <v/>
      </c>
      <c r="T259" s="22">
        <f>IF($S259="","",IF($S259&lt;=Configuración!$C$3,"En objetivo",IF($S259&lt;=Configuración!$C$4,"Alerta","Crítico")))</f>
        <v/>
      </c>
      <c r="U259" s="18">
        <f>IF(OR($Q259="",N(Configuración!$C$3)=0),"",$Q259/Configuración!$C$3)</f>
        <v/>
      </c>
      <c r="V259" s="22">
        <f>IF(OR($H259="",$I259=""),"",MAX(0,$H259-$I259))</f>
        <v/>
      </c>
      <c r="W259" s="16" t="n"/>
    </row>
    <row r="260">
      <c r="A260" s="19" t="n"/>
      <c r="B260" s="16" t="n"/>
      <c r="C260" s="16" t="n"/>
      <c r="D260" s="16" t="n"/>
      <c r="E260" s="16" t="n"/>
      <c r="F260" s="20" t="n"/>
      <c r="G260" s="20" t="n"/>
      <c r="H260" s="16" t="n"/>
      <c r="I260" s="16" t="n"/>
      <c r="J260" s="17" t="n"/>
      <c r="K260" s="17" t="n"/>
      <c r="L260" s="18">
        <f>IF($C260="","",N($F260)*N(IFERROR(INDEX('Vehículos y choferes'!$B$2:$B$16,MATCH($C260,'Vehículos y choferes'!$A$2:$A$16,0)),0))/100*N(IFERROR(INDEX('Vehículos y choferes'!$C$2:$C$16,MATCH($C260,'Vehículos y choferes'!$A$2:$A$16,0)),0)))</f>
        <v/>
      </c>
      <c r="M260" s="18">
        <f>IF($C260="","",N($F260)*N(IFERROR(INDEX('Vehículos y choferes'!$E$2:$E$16,MATCH($C260,'Vehículos y choferes'!$A$2:$A$16,0)),0)))</f>
        <v/>
      </c>
      <c r="N260" s="18">
        <f>IF($C260="","",N(IFERROR(INDEX('Vehículos y choferes'!$G$2:$G$16,MATCH($C260,'Vehículos y choferes'!$A$2:$A$16,0)),0)))</f>
        <v/>
      </c>
      <c r="O260" s="18">
        <f>IF(AND($D260="",$E260=""),"",N($G260)*(IF($D260="",0,IFERROR(INDEX('Vehículos y choferes'!$J$2:$J$31,MATCH($D260,'Vehículos y choferes'!$I$2:$I$31,0)),0))+IF($E260="",0,IFERROR(INDEX('Vehículos y choferes'!$J$2:$J$31,MATCH($E260,'Vehículos y choferes'!$I$2:$I$31,0)),0))))</f>
        <v/>
      </c>
      <c r="P260" s="18">
        <f>IF(AND($C260="",$D260=""),"",N($K260)+N($L260)+N($M260)+N($N260)+N($O260))</f>
        <v/>
      </c>
      <c r="Q260" s="18">
        <f>IF(OR($P260="",N($I260)=0),"",$P260/$I260)</f>
        <v/>
      </c>
      <c r="R260" s="18">
        <f>IF(OR($P260="",N($F260)=0),"",$P260/$F260)</f>
        <v/>
      </c>
      <c r="S260" s="21">
        <f>IF(OR($P260="",N($J260)=0),"",$P260/$J260)</f>
        <v/>
      </c>
      <c r="T260" s="22">
        <f>IF($S260="","",IF($S260&lt;=Configuración!$C$3,"En objetivo",IF($S260&lt;=Configuración!$C$4,"Alerta","Crítico")))</f>
        <v/>
      </c>
      <c r="U260" s="18">
        <f>IF(OR($Q260="",N(Configuración!$C$3)=0),"",$Q260/Configuración!$C$3)</f>
        <v/>
      </c>
      <c r="V260" s="22">
        <f>IF(OR($H260="",$I260=""),"",MAX(0,$H260-$I260))</f>
        <v/>
      </c>
      <c r="W260" s="16" t="n"/>
    </row>
    <row r="261">
      <c r="A261" s="19" t="n"/>
      <c r="B261" s="16" t="n"/>
      <c r="C261" s="16" t="n"/>
      <c r="D261" s="16" t="n"/>
      <c r="E261" s="16" t="n"/>
      <c r="F261" s="20" t="n"/>
      <c r="G261" s="20" t="n"/>
      <c r="H261" s="16" t="n"/>
      <c r="I261" s="16" t="n"/>
      <c r="J261" s="17" t="n"/>
      <c r="K261" s="17" t="n"/>
      <c r="L261" s="18">
        <f>IF($C261="","",N($F261)*N(IFERROR(INDEX('Vehículos y choferes'!$B$2:$B$16,MATCH($C261,'Vehículos y choferes'!$A$2:$A$16,0)),0))/100*N(IFERROR(INDEX('Vehículos y choferes'!$C$2:$C$16,MATCH($C261,'Vehículos y choferes'!$A$2:$A$16,0)),0)))</f>
        <v/>
      </c>
      <c r="M261" s="18">
        <f>IF($C261="","",N($F261)*N(IFERROR(INDEX('Vehículos y choferes'!$E$2:$E$16,MATCH($C261,'Vehículos y choferes'!$A$2:$A$16,0)),0)))</f>
        <v/>
      </c>
      <c r="N261" s="18">
        <f>IF($C261="","",N(IFERROR(INDEX('Vehículos y choferes'!$G$2:$G$16,MATCH($C261,'Vehículos y choferes'!$A$2:$A$16,0)),0)))</f>
        <v/>
      </c>
      <c r="O261" s="18">
        <f>IF(AND($D261="",$E261=""),"",N($G261)*(IF($D261="",0,IFERROR(INDEX('Vehículos y choferes'!$J$2:$J$31,MATCH($D261,'Vehículos y choferes'!$I$2:$I$31,0)),0))+IF($E261="",0,IFERROR(INDEX('Vehículos y choferes'!$J$2:$J$31,MATCH($E261,'Vehículos y choferes'!$I$2:$I$31,0)),0))))</f>
        <v/>
      </c>
      <c r="P261" s="18">
        <f>IF(AND($C261="",$D261=""),"",N($K261)+N($L261)+N($M261)+N($N261)+N($O261))</f>
        <v/>
      </c>
      <c r="Q261" s="18">
        <f>IF(OR($P261="",N($I261)=0),"",$P261/$I261)</f>
        <v/>
      </c>
      <c r="R261" s="18">
        <f>IF(OR($P261="",N($F261)=0),"",$P261/$F261)</f>
        <v/>
      </c>
      <c r="S261" s="21">
        <f>IF(OR($P261="",N($J261)=0),"",$P261/$J261)</f>
        <v/>
      </c>
      <c r="T261" s="22">
        <f>IF($S261="","",IF($S261&lt;=Configuración!$C$3,"En objetivo",IF($S261&lt;=Configuración!$C$4,"Alerta","Crítico")))</f>
        <v/>
      </c>
      <c r="U261" s="18">
        <f>IF(OR($Q261="",N(Configuración!$C$3)=0),"",$Q261/Configuración!$C$3)</f>
        <v/>
      </c>
      <c r="V261" s="22">
        <f>IF(OR($H261="",$I261=""),"",MAX(0,$H261-$I261))</f>
        <v/>
      </c>
      <c r="W261" s="16" t="n"/>
    </row>
    <row r="262">
      <c r="A262" s="19" t="n"/>
      <c r="B262" s="16" t="n"/>
      <c r="C262" s="16" t="n"/>
      <c r="D262" s="16" t="n"/>
      <c r="E262" s="16" t="n"/>
      <c r="F262" s="20" t="n"/>
      <c r="G262" s="20" t="n"/>
      <c r="H262" s="16" t="n"/>
      <c r="I262" s="16" t="n"/>
      <c r="J262" s="17" t="n"/>
      <c r="K262" s="17" t="n"/>
      <c r="L262" s="18">
        <f>IF($C262="","",N($F262)*N(IFERROR(INDEX('Vehículos y choferes'!$B$2:$B$16,MATCH($C262,'Vehículos y choferes'!$A$2:$A$16,0)),0))/100*N(IFERROR(INDEX('Vehículos y choferes'!$C$2:$C$16,MATCH($C262,'Vehículos y choferes'!$A$2:$A$16,0)),0)))</f>
        <v/>
      </c>
      <c r="M262" s="18">
        <f>IF($C262="","",N($F262)*N(IFERROR(INDEX('Vehículos y choferes'!$E$2:$E$16,MATCH($C262,'Vehículos y choferes'!$A$2:$A$16,0)),0)))</f>
        <v/>
      </c>
      <c r="N262" s="18">
        <f>IF($C262="","",N(IFERROR(INDEX('Vehículos y choferes'!$G$2:$G$16,MATCH($C262,'Vehículos y choferes'!$A$2:$A$16,0)),0)))</f>
        <v/>
      </c>
      <c r="O262" s="18">
        <f>IF(AND($D262="",$E262=""),"",N($G262)*(IF($D262="",0,IFERROR(INDEX('Vehículos y choferes'!$J$2:$J$31,MATCH($D262,'Vehículos y choferes'!$I$2:$I$31,0)),0))+IF($E262="",0,IFERROR(INDEX('Vehículos y choferes'!$J$2:$J$31,MATCH($E262,'Vehículos y choferes'!$I$2:$I$31,0)),0))))</f>
        <v/>
      </c>
      <c r="P262" s="18">
        <f>IF(AND($C262="",$D262=""),"",N($K262)+N($L262)+N($M262)+N($N262)+N($O262))</f>
        <v/>
      </c>
      <c r="Q262" s="18">
        <f>IF(OR($P262="",N($I262)=0),"",$P262/$I262)</f>
        <v/>
      </c>
      <c r="R262" s="18">
        <f>IF(OR($P262="",N($F262)=0),"",$P262/$F262)</f>
        <v/>
      </c>
      <c r="S262" s="21">
        <f>IF(OR($P262="",N($J262)=0),"",$P262/$J262)</f>
        <v/>
      </c>
      <c r="T262" s="22">
        <f>IF($S262="","",IF($S262&lt;=Configuración!$C$3,"En objetivo",IF($S262&lt;=Configuración!$C$4,"Alerta","Crítico")))</f>
        <v/>
      </c>
      <c r="U262" s="18">
        <f>IF(OR($Q262="",N(Configuración!$C$3)=0),"",$Q262/Configuración!$C$3)</f>
        <v/>
      </c>
      <c r="V262" s="22">
        <f>IF(OR($H262="",$I262=""),"",MAX(0,$H262-$I262))</f>
        <v/>
      </c>
      <c r="W262" s="16" t="n"/>
    </row>
    <row r="263">
      <c r="A263" s="19" t="n"/>
      <c r="B263" s="16" t="n"/>
      <c r="C263" s="16" t="n"/>
      <c r="D263" s="16" t="n"/>
      <c r="E263" s="16" t="n"/>
      <c r="F263" s="20" t="n"/>
      <c r="G263" s="20" t="n"/>
      <c r="H263" s="16" t="n"/>
      <c r="I263" s="16" t="n"/>
      <c r="J263" s="17" t="n"/>
      <c r="K263" s="17" t="n"/>
      <c r="L263" s="18">
        <f>IF($C263="","",N($F263)*N(IFERROR(INDEX('Vehículos y choferes'!$B$2:$B$16,MATCH($C263,'Vehículos y choferes'!$A$2:$A$16,0)),0))/100*N(IFERROR(INDEX('Vehículos y choferes'!$C$2:$C$16,MATCH($C263,'Vehículos y choferes'!$A$2:$A$16,0)),0)))</f>
        <v/>
      </c>
      <c r="M263" s="18">
        <f>IF($C263="","",N($F263)*N(IFERROR(INDEX('Vehículos y choferes'!$E$2:$E$16,MATCH($C263,'Vehículos y choferes'!$A$2:$A$16,0)),0)))</f>
        <v/>
      </c>
      <c r="N263" s="18">
        <f>IF($C263="","",N(IFERROR(INDEX('Vehículos y choferes'!$G$2:$G$16,MATCH($C263,'Vehículos y choferes'!$A$2:$A$16,0)),0)))</f>
        <v/>
      </c>
      <c r="O263" s="18">
        <f>IF(AND($D263="",$E263=""),"",N($G263)*(IF($D263="",0,IFERROR(INDEX('Vehículos y choferes'!$J$2:$J$31,MATCH($D263,'Vehículos y choferes'!$I$2:$I$31,0)),0))+IF($E263="",0,IFERROR(INDEX('Vehículos y choferes'!$J$2:$J$31,MATCH($E263,'Vehículos y choferes'!$I$2:$I$31,0)),0))))</f>
        <v/>
      </c>
      <c r="P263" s="18">
        <f>IF(AND($C263="",$D263=""),"",N($K263)+N($L263)+N($M263)+N($N263)+N($O263))</f>
        <v/>
      </c>
      <c r="Q263" s="18">
        <f>IF(OR($P263="",N($I263)=0),"",$P263/$I263)</f>
        <v/>
      </c>
      <c r="R263" s="18">
        <f>IF(OR($P263="",N($F263)=0),"",$P263/$F263)</f>
        <v/>
      </c>
      <c r="S263" s="21">
        <f>IF(OR($P263="",N($J263)=0),"",$P263/$J263)</f>
        <v/>
      </c>
      <c r="T263" s="22">
        <f>IF($S263="","",IF($S263&lt;=Configuración!$C$3,"En objetivo",IF($S263&lt;=Configuración!$C$4,"Alerta","Crítico")))</f>
        <v/>
      </c>
      <c r="U263" s="18">
        <f>IF(OR($Q263="",N(Configuración!$C$3)=0),"",$Q263/Configuración!$C$3)</f>
        <v/>
      </c>
      <c r="V263" s="22">
        <f>IF(OR($H263="",$I263=""),"",MAX(0,$H263-$I263))</f>
        <v/>
      </c>
      <c r="W263" s="16" t="n"/>
    </row>
    <row r="264">
      <c r="A264" s="19" t="n"/>
      <c r="B264" s="16" t="n"/>
      <c r="C264" s="16" t="n"/>
      <c r="D264" s="16" t="n"/>
      <c r="E264" s="16" t="n"/>
      <c r="F264" s="20" t="n"/>
      <c r="G264" s="20" t="n"/>
      <c r="H264" s="16" t="n"/>
      <c r="I264" s="16" t="n"/>
      <c r="J264" s="17" t="n"/>
      <c r="K264" s="17" t="n"/>
      <c r="L264" s="18">
        <f>IF($C264="","",N($F264)*N(IFERROR(INDEX('Vehículos y choferes'!$B$2:$B$16,MATCH($C264,'Vehículos y choferes'!$A$2:$A$16,0)),0))/100*N(IFERROR(INDEX('Vehículos y choferes'!$C$2:$C$16,MATCH($C264,'Vehículos y choferes'!$A$2:$A$16,0)),0)))</f>
        <v/>
      </c>
      <c r="M264" s="18">
        <f>IF($C264="","",N($F264)*N(IFERROR(INDEX('Vehículos y choferes'!$E$2:$E$16,MATCH($C264,'Vehículos y choferes'!$A$2:$A$16,0)),0)))</f>
        <v/>
      </c>
      <c r="N264" s="18">
        <f>IF($C264="","",N(IFERROR(INDEX('Vehículos y choferes'!$G$2:$G$16,MATCH($C264,'Vehículos y choferes'!$A$2:$A$16,0)),0)))</f>
        <v/>
      </c>
      <c r="O264" s="18">
        <f>IF(AND($D264="",$E264=""),"",N($G264)*(IF($D264="",0,IFERROR(INDEX('Vehículos y choferes'!$J$2:$J$31,MATCH($D264,'Vehículos y choferes'!$I$2:$I$31,0)),0))+IF($E264="",0,IFERROR(INDEX('Vehículos y choferes'!$J$2:$J$31,MATCH($E264,'Vehículos y choferes'!$I$2:$I$31,0)),0))))</f>
        <v/>
      </c>
      <c r="P264" s="18">
        <f>IF(AND($C264="",$D264=""),"",N($K264)+N($L264)+N($M264)+N($N264)+N($O264))</f>
        <v/>
      </c>
      <c r="Q264" s="18">
        <f>IF(OR($P264="",N($I264)=0),"",$P264/$I264)</f>
        <v/>
      </c>
      <c r="R264" s="18">
        <f>IF(OR($P264="",N($F264)=0),"",$P264/$F264)</f>
        <v/>
      </c>
      <c r="S264" s="21">
        <f>IF(OR($P264="",N($J264)=0),"",$P264/$J264)</f>
        <v/>
      </c>
      <c r="T264" s="22">
        <f>IF($S264="","",IF($S264&lt;=Configuración!$C$3,"En objetivo",IF($S264&lt;=Configuración!$C$4,"Alerta","Crítico")))</f>
        <v/>
      </c>
      <c r="U264" s="18">
        <f>IF(OR($Q264="",N(Configuración!$C$3)=0),"",$Q264/Configuración!$C$3)</f>
        <v/>
      </c>
      <c r="V264" s="22">
        <f>IF(OR($H264="",$I264=""),"",MAX(0,$H264-$I264))</f>
        <v/>
      </c>
      <c r="W264" s="16" t="n"/>
    </row>
    <row r="265">
      <c r="A265" s="19" t="n"/>
      <c r="B265" s="16" t="n"/>
      <c r="C265" s="16" t="n"/>
      <c r="D265" s="16" t="n"/>
      <c r="E265" s="16" t="n"/>
      <c r="F265" s="20" t="n"/>
      <c r="G265" s="20" t="n"/>
      <c r="H265" s="16" t="n"/>
      <c r="I265" s="16" t="n"/>
      <c r="J265" s="17" t="n"/>
      <c r="K265" s="17" t="n"/>
      <c r="L265" s="18">
        <f>IF($C265="","",N($F265)*N(IFERROR(INDEX('Vehículos y choferes'!$B$2:$B$16,MATCH($C265,'Vehículos y choferes'!$A$2:$A$16,0)),0))/100*N(IFERROR(INDEX('Vehículos y choferes'!$C$2:$C$16,MATCH($C265,'Vehículos y choferes'!$A$2:$A$16,0)),0)))</f>
        <v/>
      </c>
      <c r="M265" s="18">
        <f>IF($C265="","",N($F265)*N(IFERROR(INDEX('Vehículos y choferes'!$E$2:$E$16,MATCH($C265,'Vehículos y choferes'!$A$2:$A$16,0)),0)))</f>
        <v/>
      </c>
      <c r="N265" s="18">
        <f>IF($C265="","",N(IFERROR(INDEX('Vehículos y choferes'!$G$2:$G$16,MATCH($C265,'Vehículos y choferes'!$A$2:$A$16,0)),0)))</f>
        <v/>
      </c>
      <c r="O265" s="18">
        <f>IF(AND($D265="",$E265=""),"",N($G265)*(IF($D265="",0,IFERROR(INDEX('Vehículos y choferes'!$J$2:$J$31,MATCH($D265,'Vehículos y choferes'!$I$2:$I$31,0)),0))+IF($E265="",0,IFERROR(INDEX('Vehículos y choferes'!$J$2:$J$31,MATCH($E265,'Vehículos y choferes'!$I$2:$I$31,0)),0))))</f>
        <v/>
      </c>
      <c r="P265" s="18">
        <f>IF(AND($C265="",$D265=""),"",N($K265)+N($L265)+N($M265)+N($N265)+N($O265))</f>
        <v/>
      </c>
      <c r="Q265" s="18">
        <f>IF(OR($P265="",N($I265)=0),"",$P265/$I265)</f>
        <v/>
      </c>
      <c r="R265" s="18">
        <f>IF(OR($P265="",N($F265)=0),"",$P265/$F265)</f>
        <v/>
      </c>
      <c r="S265" s="21">
        <f>IF(OR($P265="",N($J265)=0),"",$P265/$J265)</f>
        <v/>
      </c>
      <c r="T265" s="22">
        <f>IF($S265="","",IF($S265&lt;=Configuración!$C$3,"En objetivo",IF($S265&lt;=Configuración!$C$4,"Alerta","Crítico")))</f>
        <v/>
      </c>
      <c r="U265" s="18">
        <f>IF(OR($Q265="",N(Configuración!$C$3)=0),"",$Q265/Configuración!$C$3)</f>
        <v/>
      </c>
      <c r="V265" s="22">
        <f>IF(OR($H265="",$I265=""),"",MAX(0,$H265-$I265))</f>
        <v/>
      </c>
      <c r="W265" s="16" t="n"/>
    </row>
    <row r="266">
      <c r="A266" s="19" t="n"/>
      <c r="B266" s="16" t="n"/>
      <c r="C266" s="16" t="n"/>
      <c r="D266" s="16" t="n"/>
      <c r="E266" s="16" t="n"/>
      <c r="F266" s="20" t="n"/>
      <c r="G266" s="20" t="n"/>
      <c r="H266" s="16" t="n"/>
      <c r="I266" s="16" t="n"/>
      <c r="J266" s="17" t="n"/>
      <c r="K266" s="17" t="n"/>
      <c r="L266" s="18">
        <f>IF($C266="","",N($F266)*N(IFERROR(INDEX('Vehículos y choferes'!$B$2:$B$16,MATCH($C266,'Vehículos y choferes'!$A$2:$A$16,0)),0))/100*N(IFERROR(INDEX('Vehículos y choferes'!$C$2:$C$16,MATCH($C266,'Vehículos y choferes'!$A$2:$A$16,0)),0)))</f>
        <v/>
      </c>
      <c r="M266" s="18">
        <f>IF($C266="","",N($F266)*N(IFERROR(INDEX('Vehículos y choferes'!$E$2:$E$16,MATCH($C266,'Vehículos y choferes'!$A$2:$A$16,0)),0)))</f>
        <v/>
      </c>
      <c r="N266" s="18">
        <f>IF($C266="","",N(IFERROR(INDEX('Vehículos y choferes'!$G$2:$G$16,MATCH($C266,'Vehículos y choferes'!$A$2:$A$16,0)),0)))</f>
        <v/>
      </c>
      <c r="O266" s="18">
        <f>IF(AND($D266="",$E266=""),"",N($G266)*(IF($D266="",0,IFERROR(INDEX('Vehículos y choferes'!$J$2:$J$31,MATCH($D266,'Vehículos y choferes'!$I$2:$I$31,0)),0))+IF($E266="",0,IFERROR(INDEX('Vehículos y choferes'!$J$2:$J$31,MATCH($E266,'Vehículos y choferes'!$I$2:$I$31,0)),0))))</f>
        <v/>
      </c>
      <c r="P266" s="18">
        <f>IF(AND($C266="",$D266=""),"",N($K266)+N($L266)+N($M266)+N($N266)+N($O266))</f>
        <v/>
      </c>
      <c r="Q266" s="18">
        <f>IF(OR($P266="",N($I266)=0),"",$P266/$I266)</f>
        <v/>
      </c>
      <c r="R266" s="18">
        <f>IF(OR($P266="",N($F266)=0),"",$P266/$F266)</f>
        <v/>
      </c>
      <c r="S266" s="21">
        <f>IF(OR($P266="",N($J266)=0),"",$P266/$J266)</f>
        <v/>
      </c>
      <c r="T266" s="22">
        <f>IF($S266="","",IF($S266&lt;=Configuración!$C$3,"En objetivo",IF($S266&lt;=Configuración!$C$4,"Alerta","Crítico")))</f>
        <v/>
      </c>
      <c r="U266" s="18">
        <f>IF(OR($Q266="",N(Configuración!$C$3)=0),"",$Q266/Configuración!$C$3)</f>
        <v/>
      </c>
      <c r="V266" s="22">
        <f>IF(OR($H266="",$I266=""),"",MAX(0,$H266-$I266))</f>
        <v/>
      </c>
      <c r="W266" s="16" t="n"/>
    </row>
    <row r="267">
      <c r="A267" s="19" t="n"/>
      <c r="B267" s="16" t="n"/>
      <c r="C267" s="16" t="n"/>
      <c r="D267" s="16" t="n"/>
      <c r="E267" s="16" t="n"/>
      <c r="F267" s="20" t="n"/>
      <c r="G267" s="20" t="n"/>
      <c r="H267" s="16" t="n"/>
      <c r="I267" s="16" t="n"/>
      <c r="J267" s="17" t="n"/>
      <c r="K267" s="17" t="n"/>
      <c r="L267" s="18">
        <f>IF($C267="","",N($F267)*N(IFERROR(INDEX('Vehículos y choferes'!$B$2:$B$16,MATCH($C267,'Vehículos y choferes'!$A$2:$A$16,0)),0))/100*N(IFERROR(INDEX('Vehículos y choferes'!$C$2:$C$16,MATCH($C267,'Vehículos y choferes'!$A$2:$A$16,0)),0)))</f>
        <v/>
      </c>
      <c r="M267" s="18">
        <f>IF($C267="","",N($F267)*N(IFERROR(INDEX('Vehículos y choferes'!$E$2:$E$16,MATCH($C267,'Vehículos y choferes'!$A$2:$A$16,0)),0)))</f>
        <v/>
      </c>
      <c r="N267" s="18">
        <f>IF($C267="","",N(IFERROR(INDEX('Vehículos y choferes'!$G$2:$G$16,MATCH($C267,'Vehículos y choferes'!$A$2:$A$16,0)),0)))</f>
        <v/>
      </c>
      <c r="O267" s="18">
        <f>IF(AND($D267="",$E267=""),"",N($G267)*(IF($D267="",0,IFERROR(INDEX('Vehículos y choferes'!$J$2:$J$31,MATCH($D267,'Vehículos y choferes'!$I$2:$I$31,0)),0))+IF($E267="",0,IFERROR(INDEX('Vehículos y choferes'!$J$2:$J$31,MATCH($E267,'Vehículos y choferes'!$I$2:$I$31,0)),0))))</f>
        <v/>
      </c>
      <c r="P267" s="18">
        <f>IF(AND($C267="",$D267=""),"",N($K267)+N($L267)+N($M267)+N($N267)+N($O267))</f>
        <v/>
      </c>
      <c r="Q267" s="18">
        <f>IF(OR($P267="",N($I267)=0),"",$P267/$I267)</f>
        <v/>
      </c>
      <c r="R267" s="18">
        <f>IF(OR($P267="",N($F267)=0),"",$P267/$F267)</f>
        <v/>
      </c>
      <c r="S267" s="21">
        <f>IF(OR($P267="",N($J267)=0),"",$P267/$J267)</f>
        <v/>
      </c>
      <c r="T267" s="22">
        <f>IF($S267="","",IF($S267&lt;=Configuración!$C$3,"En objetivo",IF($S267&lt;=Configuración!$C$4,"Alerta","Crítico")))</f>
        <v/>
      </c>
      <c r="U267" s="18">
        <f>IF(OR($Q267="",N(Configuración!$C$3)=0),"",$Q267/Configuración!$C$3)</f>
        <v/>
      </c>
      <c r="V267" s="22">
        <f>IF(OR($H267="",$I267=""),"",MAX(0,$H267-$I267))</f>
        <v/>
      </c>
      <c r="W267" s="16" t="n"/>
    </row>
    <row r="268">
      <c r="A268" s="19" t="n"/>
      <c r="B268" s="16" t="n"/>
      <c r="C268" s="16" t="n"/>
      <c r="D268" s="16" t="n"/>
      <c r="E268" s="16" t="n"/>
      <c r="F268" s="20" t="n"/>
      <c r="G268" s="20" t="n"/>
      <c r="H268" s="16" t="n"/>
      <c r="I268" s="16" t="n"/>
      <c r="J268" s="17" t="n"/>
      <c r="K268" s="17" t="n"/>
      <c r="L268" s="18">
        <f>IF($C268="","",N($F268)*N(IFERROR(INDEX('Vehículos y choferes'!$B$2:$B$16,MATCH($C268,'Vehículos y choferes'!$A$2:$A$16,0)),0))/100*N(IFERROR(INDEX('Vehículos y choferes'!$C$2:$C$16,MATCH($C268,'Vehículos y choferes'!$A$2:$A$16,0)),0)))</f>
        <v/>
      </c>
      <c r="M268" s="18">
        <f>IF($C268="","",N($F268)*N(IFERROR(INDEX('Vehículos y choferes'!$E$2:$E$16,MATCH($C268,'Vehículos y choferes'!$A$2:$A$16,0)),0)))</f>
        <v/>
      </c>
      <c r="N268" s="18">
        <f>IF($C268="","",N(IFERROR(INDEX('Vehículos y choferes'!$G$2:$G$16,MATCH($C268,'Vehículos y choferes'!$A$2:$A$16,0)),0)))</f>
        <v/>
      </c>
      <c r="O268" s="18">
        <f>IF(AND($D268="",$E268=""),"",N($G268)*(IF($D268="",0,IFERROR(INDEX('Vehículos y choferes'!$J$2:$J$31,MATCH($D268,'Vehículos y choferes'!$I$2:$I$31,0)),0))+IF($E268="",0,IFERROR(INDEX('Vehículos y choferes'!$J$2:$J$31,MATCH($E268,'Vehículos y choferes'!$I$2:$I$31,0)),0))))</f>
        <v/>
      </c>
      <c r="P268" s="18">
        <f>IF(AND($C268="",$D268=""),"",N($K268)+N($L268)+N($M268)+N($N268)+N($O268))</f>
        <v/>
      </c>
      <c r="Q268" s="18">
        <f>IF(OR($P268="",N($I268)=0),"",$P268/$I268)</f>
        <v/>
      </c>
      <c r="R268" s="18">
        <f>IF(OR($P268="",N($F268)=0),"",$P268/$F268)</f>
        <v/>
      </c>
      <c r="S268" s="21">
        <f>IF(OR($P268="",N($J268)=0),"",$P268/$J268)</f>
        <v/>
      </c>
      <c r="T268" s="22">
        <f>IF($S268="","",IF($S268&lt;=Configuración!$C$3,"En objetivo",IF($S268&lt;=Configuración!$C$4,"Alerta","Crítico")))</f>
        <v/>
      </c>
      <c r="U268" s="18">
        <f>IF(OR($Q268="",N(Configuración!$C$3)=0),"",$Q268/Configuración!$C$3)</f>
        <v/>
      </c>
      <c r="V268" s="22">
        <f>IF(OR($H268="",$I268=""),"",MAX(0,$H268-$I268))</f>
        <v/>
      </c>
      <c r="W268" s="16" t="n"/>
    </row>
    <row r="269">
      <c r="A269" s="19" t="n"/>
      <c r="B269" s="16" t="n"/>
      <c r="C269" s="16" t="n"/>
      <c r="D269" s="16" t="n"/>
      <c r="E269" s="16" t="n"/>
      <c r="F269" s="20" t="n"/>
      <c r="G269" s="20" t="n"/>
      <c r="H269" s="16" t="n"/>
      <c r="I269" s="16" t="n"/>
      <c r="J269" s="17" t="n"/>
      <c r="K269" s="17" t="n"/>
      <c r="L269" s="18">
        <f>IF($C269="","",N($F269)*N(IFERROR(INDEX('Vehículos y choferes'!$B$2:$B$16,MATCH($C269,'Vehículos y choferes'!$A$2:$A$16,0)),0))/100*N(IFERROR(INDEX('Vehículos y choferes'!$C$2:$C$16,MATCH($C269,'Vehículos y choferes'!$A$2:$A$16,0)),0)))</f>
        <v/>
      </c>
      <c r="M269" s="18">
        <f>IF($C269="","",N($F269)*N(IFERROR(INDEX('Vehículos y choferes'!$E$2:$E$16,MATCH($C269,'Vehículos y choferes'!$A$2:$A$16,0)),0)))</f>
        <v/>
      </c>
      <c r="N269" s="18">
        <f>IF($C269="","",N(IFERROR(INDEX('Vehículos y choferes'!$G$2:$G$16,MATCH($C269,'Vehículos y choferes'!$A$2:$A$16,0)),0)))</f>
        <v/>
      </c>
      <c r="O269" s="18">
        <f>IF(AND($D269="",$E269=""),"",N($G269)*(IF($D269="",0,IFERROR(INDEX('Vehículos y choferes'!$J$2:$J$31,MATCH($D269,'Vehículos y choferes'!$I$2:$I$31,0)),0))+IF($E269="",0,IFERROR(INDEX('Vehículos y choferes'!$J$2:$J$31,MATCH($E269,'Vehículos y choferes'!$I$2:$I$31,0)),0))))</f>
        <v/>
      </c>
      <c r="P269" s="18">
        <f>IF(AND($C269="",$D269=""),"",N($K269)+N($L269)+N($M269)+N($N269)+N($O269))</f>
        <v/>
      </c>
      <c r="Q269" s="18">
        <f>IF(OR($P269="",N($I269)=0),"",$P269/$I269)</f>
        <v/>
      </c>
      <c r="R269" s="18">
        <f>IF(OR($P269="",N($F269)=0),"",$P269/$F269)</f>
        <v/>
      </c>
      <c r="S269" s="21">
        <f>IF(OR($P269="",N($J269)=0),"",$P269/$J269)</f>
        <v/>
      </c>
      <c r="T269" s="22">
        <f>IF($S269="","",IF($S269&lt;=Configuración!$C$3,"En objetivo",IF($S269&lt;=Configuración!$C$4,"Alerta","Crítico")))</f>
        <v/>
      </c>
      <c r="U269" s="18">
        <f>IF(OR($Q269="",N(Configuración!$C$3)=0),"",$Q269/Configuración!$C$3)</f>
        <v/>
      </c>
      <c r="V269" s="22">
        <f>IF(OR($H269="",$I269=""),"",MAX(0,$H269-$I269))</f>
        <v/>
      </c>
      <c r="W269" s="16" t="n"/>
    </row>
    <row r="270">
      <c r="A270" s="19" t="n"/>
      <c r="B270" s="16" t="n"/>
      <c r="C270" s="16" t="n"/>
      <c r="D270" s="16" t="n"/>
      <c r="E270" s="16" t="n"/>
      <c r="F270" s="20" t="n"/>
      <c r="G270" s="20" t="n"/>
      <c r="H270" s="16" t="n"/>
      <c r="I270" s="16" t="n"/>
      <c r="J270" s="17" t="n"/>
      <c r="K270" s="17" t="n"/>
      <c r="L270" s="18">
        <f>IF($C270="","",N($F270)*N(IFERROR(INDEX('Vehículos y choferes'!$B$2:$B$16,MATCH($C270,'Vehículos y choferes'!$A$2:$A$16,0)),0))/100*N(IFERROR(INDEX('Vehículos y choferes'!$C$2:$C$16,MATCH($C270,'Vehículos y choferes'!$A$2:$A$16,0)),0)))</f>
        <v/>
      </c>
      <c r="M270" s="18">
        <f>IF($C270="","",N($F270)*N(IFERROR(INDEX('Vehículos y choferes'!$E$2:$E$16,MATCH($C270,'Vehículos y choferes'!$A$2:$A$16,0)),0)))</f>
        <v/>
      </c>
      <c r="N270" s="18">
        <f>IF($C270="","",N(IFERROR(INDEX('Vehículos y choferes'!$G$2:$G$16,MATCH($C270,'Vehículos y choferes'!$A$2:$A$16,0)),0)))</f>
        <v/>
      </c>
      <c r="O270" s="18">
        <f>IF(AND($D270="",$E270=""),"",N($G270)*(IF($D270="",0,IFERROR(INDEX('Vehículos y choferes'!$J$2:$J$31,MATCH($D270,'Vehículos y choferes'!$I$2:$I$31,0)),0))+IF($E270="",0,IFERROR(INDEX('Vehículos y choferes'!$J$2:$J$31,MATCH($E270,'Vehículos y choferes'!$I$2:$I$31,0)),0))))</f>
        <v/>
      </c>
      <c r="P270" s="18">
        <f>IF(AND($C270="",$D270=""),"",N($K270)+N($L270)+N($M270)+N($N270)+N($O270))</f>
        <v/>
      </c>
      <c r="Q270" s="18">
        <f>IF(OR($P270="",N($I270)=0),"",$P270/$I270)</f>
        <v/>
      </c>
      <c r="R270" s="18">
        <f>IF(OR($P270="",N($F270)=0),"",$P270/$F270)</f>
        <v/>
      </c>
      <c r="S270" s="21">
        <f>IF(OR($P270="",N($J270)=0),"",$P270/$J270)</f>
        <v/>
      </c>
      <c r="T270" s="22">
        <f>IF($S270="","",IF($S270&lt;=Configuración!$C$3,"En objetivo",IF($S270&lt;=Configuración!$C$4,"Alerta","Crítico")))</f>
        <v/>
      </c>
      <c r="U270" s="18">
        <f>IF(OR($Q270="",N(Configuración!$C$3)=0),"",$Q270/Configuración!$C$3)</f>
        <v/>
      </c>
      <c r="V270" s="22">
        <f>IF(OR($H270="",$I270=""),"",MAX(0,$H270-$I270))</f>
        <v/>
      </c>
      <c r="W270" s="16" t="n"/>
    </row>
    <row r="271">
      <c r="A271" s="19" t="n"/>
      <c r="B271" s="16" t="n"/>
      <c r="C271" s="16" t="n"/>
      <c r="D271" s="16" t="n"/>
      <c r="E271" s="16" t="n"/>
      <c r="F271" s="20" t="n"/>
      <c r="G271" s="20" t="n"/>
      <c r="H271" s="16" t="n"/>
      <c r="I271" s="16" t="n"/>
      <c r="J271" s="17" t="n"/>
      <c r="K271" s="17" t="n"/>
      <c r="L271" s="18">
        <f>IF($C271="","",N($F271)*N(IFERROR(INDEX('Vehículos y choferes'!$B$2:$B$16,MATCH($C271,'Vehículos y choferes'!$A$2:$A$16,0)),0))/100*N(IFERROR(INDEX('Vehículos y choferes'!$C$2:$C$16,MATCH($C271,'Vehículos y choferes'!$A$2:$A$16,0)),0)))</f>
        <v/>
      </c>
      <c r="M271" s="18">
        <f>IF($C271="","",N($F271)*N(IFERROR(INDEX('Vehículos y choferes'!$E$2:$E$16,MATCH($C271,'Vehículos y choferes'!$A$2:$A$16,0)),0)))</f>
        <v/>
      </c>
      <c r="N271" s="18">
        <f>IF($C271="","",N(IFERROR(INDEX('Vehículos y choferes'!$G$2:$G$16,MATCH($C271,'Vehículos y choferes'!$A$2:$A$16,0)),0)))</f>
        <v/>
      </c>
      <c r="O271" s="18">
        <f>IF(AND($D271="",$E271=""),"",N($G271)*(IF($D271="",0,IFERROR(INDEX('Vehículos y choferes'!$J$2:$J$31,MATCH($D271,'Vehículos y choferes'!$I$2:$I$31,0)),0))+IF($E271="",0,IFERROR(INDEX('Vehículos y choferes'!$J$2:$J$31,MATCH($E271,'Vehículos y choferes'!$I$2:$I$31,0)),0))))</f>
        <v/>
      </c>
      <c r="P271" s="18">
        <f>IF(AND($C271="",$D271=""),"",N($K271)+N($L271)+N($M271)+N($N271)+N($O271))</f>
        <v/>
      </c>
      <c r="Q271" s="18">
        <f>IF(OR($P271="",N($I271)=0),"",$P271/$I271)</f>
        <v/>
      </c>
      <c r="R271" s="18">
        <f>IF(OR($P271="",N($F271)=0),"",$P271/$F271)</f>
        <v/>
      </c>
      <c r="S271" s="21">
        <f>IF(OR($P271="",N($J271)=0),"",$P271/$J271)</f>
        <v/>
      </c>
      <c r="T271" s="22">
        <f>IF($S271="","",IF($S271&lt;=Configuración!$C$3,"En objetivo",IF($S271&lt;=Configuración!$C$4,"Alerta","Crítico")))</f>
        <v/>
      </c>
      <c r="U271" s="18">
        <f>IF(OR($Q271="",N(Configuración!$C$3)=0),"",$Q271/Configuración!$C$3)</f>
        <v/>
      </c>
      <c r="V271" s="22">
        <f>IF(OR($H271="",$I271=""),"",MAX(0,$H271-$I271))</f>
        <v/>
      </c>
      <c r="W271" s="16" t="n"/>
    </row>
    <row r="272">
      <c r="A272" s="19" t="n"/>
      <c r="B272" s="16" t="n"/>
      <c r="C272" s="16" t="n"/>
      <c r="D272" s="16" t="n"/>
      <c r="E272" s="16" t="n"/>
      <c r="F272" s="20" t="n"/>
      <c r="G272" s="20" t="n"/>
      <c r="H272" s="16" t="n"/>
      <c r="I272" s="16" t="n"/>
      <c r="J272" s="17" t="n"/>
      <c r="K272" s="17" t="n"/>
      <c r="L272" s="18">
        <f>IF($C272="","",N($F272)*N(IFERROR(INDEX('Vehículos y choferes'!$B$2:$B$16,MATCH($C272,'Vehículos y choferes'!$A$2:$A$16,0)),0))/100*N(IFERROR(INDEX('Vehículos y choferes'!$C$2:$C$16,MATCH($C272,'Vehículos y choferes'!$A$2:$A$16,0)),0)))</f>
        <v/>
      </c>
      <c r="M272" s="18">
        <f>IF($C272="","",N($F272)*N(IFERROR(INDEX('Vehículos y choferes'!$E$2:$E$16,MATCH($C272,'Vehículos y choferes'!$A$2:$A$16,0)),0)))</f>
        <v/>
      </c>
      <c r="N272" s="18">
        <f>IF($C272="","",N(IFERROR(INDEX('Vehículos y choferes'!$G$2:$G$16,MATCH($C272,'Vehículos y choferes'!$A$2:$A$16,0)),0)))</f>
        <v/>
      </c>
      <c r="O272" s="18">
        <f>IF(AND($D272="",$E272=""),"",N($G272)*(IF($D272="",0,IFERROR(INDEX('Vehículos y choferes'!$J$2:$J$31,MATCH($D272,'Vehículos y choferes'!$I$2:$I$31,0)),0))+IF($E272="",0,IFERROR(INDEX('Vehículos y choferes'!$J$2:$J$31,MATCH($E272,'Vehículos y choferes'!$I$2:$I$31,0)),0))))</f>
        <v/>
      </c>
      <c r="P272" s="18">
        <f>IF(AND($C272="",$D272=""),"",N($K272)+N($L272)+N($M272)+N($N272)+N($O272))</f>
        <v/>
      </c>
      <c r="Q272" s="18">
        <f>IF(OR($P272="",N($I272)=0),"",$P272/$I272)</f>
        <v/>
      </c>
      <c r="R272" s="18">
        <f>IF(OR($P272="",N($F272)=0),"",$P272/$F272)</f>
        <v/>
      </c>
      <c r="S272" s="21">
        <f>IF(OR($P272="",N($J272)=0),"",$P272/$J272)</f>
        <v/>
      </c>
      <c r="T272" s="22">
        <f>IF($S272="","",IF($S272&lt;=Configuración!$C$3,"En objetivo",IF($S272&lt;=Configuración!$C$4,"Alerta","Crítico")))</f>
        <v/>
      </c>
      <c r="U272" s="18">
        <f>IF(OR($Q272="",N(Configuración!$C$3)=0),"",$Q272/Configuración!$C$3)</f>
        <v/>
      </c>
      <c r="V272" s="22">
        <f>IF(OR($H272="",$I272=""),"",MAX(0,$H272-$I272))</f>
        <v/>
      </c>
      <c r="W272" s="16" t="n"/>
    </row>
    <row r="273">
      <c r="A273" s="19" t="n"/>
      <c r="B273" s="16" t="n"/>
      <c r="C273" s="16" t="n"/>
      <c r="D273" s="16" t="n"/>
      <c r="E273" s="16" t="n"/>
      <c r="F273" s="20" t="n"/>
      <c r="G273" s="20" t="n"/>
      <c r="H273" s="16" t="n"/>
      <c r="I273" s="16" t="n"/>
      <c r="J273" s="17" t="n"/>
      <c r="K273" s="17" t="n"/>
      <c r="L273" s="18">
        <f>IF($C273="","",N($F273)*N(IFERROR(INDEX('Vehículos y choferes'!$B$2:$B$16,MATCH($C273,'Vehículos y choferes'!$A$2:$A$16,0)),0))/100*N(IFERROR(INDEX('Vehículos y choferes'!$C$2:$C$16,MATCH($C273,'Vehículos y choferes'!$A$2:$A$16,0)),0)))</f>
        <v/>
      </c>
      <c r="M273" s="18">
        <f>IF($C273="","",N($F273)*N(IFERROR(INDEX('Vehículos y choferes'!$E$2:$E$16,MATCH($C273,'Vehículos y choferes'!$A$2:$A$16,0)),0)))</f>
        <v/>
      </c>
      <c r="N273" s="18">
        <f>IF($C273="","",N(IFERROR(INDEX('Vehículos y choferes'!$G$2:$G$16,MATCH($C273,'Vehículos y choferes'!$A$2:$A$16,0)),0)))</f>
        <v/>
      </c>
      <c r="O273" s="18">
        <f>IF(AND($D273="",$E273=""),"",N($G273)*(IF($D273="",0,IFERROR(INDEX('Vehículos y choferes'!$J$2:$J$31,MATCH($D273,'Vehículos y choferes'!$I$2:$I$31,0)),0))+IF($E273="",0,IFERROR(INDEX('Vehículos y choferes'!$J$2:$J$31,MATCH($E273,'Vehículos y choferes'!$I$2:$I$31,0)),0))))</f>
        <v/>
      </c>
      <c r="P273" s="18">
        <f>IF(AND($C273="",$D273=""),"",N($K273)+N($L273)+N($M273)+N($N273)+N($O273))</f>
        <v/>
      </c>
      <c r="Q273" s="18">
        <f>IF(OR($P273="",N($I273)=0),"",$P273/$I273)</f>
        <v/>
      </c>
      <c r="R273" s="18">
        <f>IF(OR($P273="",N($F273)=0),"",$P273/$F273)</f>
        <v/>
      </c>
      <c r="S273" s="21">
        <f>IF(OR($P273="",N($J273)=0),"",$P273/$J273)</f>
        <v/>
      </c>
      <c r="T273" s="22">
        <f>IF($S273="","",IF($S273&lt;=Configuración!$C$3,"En objetivo",IF($S273&lt;=Configuración!$C$4,"Alerta","Crítico")))</f>
        <v/>
      </c>
      <c r="U273" s="18">
        <f>IF(OR($Q273="",N(Configuración!$C$3)=0),"",$Q273/Configuración!$C$3)</f>
        <v/>
      </c>
      <c r="V273" s="22">
        <f>IF(OR($H273="",$I273=""),"",MAX(0,$H273-$I273))</f>
        <v/>
      </c>
      <c r="W273" s="16" t="n"/>
    </row>
    <row r="274">
      <c r="A274" s="19" t="n"/>
      <c r="B274" s="16" t="n"/>
      <c r="C274" s="16" t="n"/>
      <c r="D274" s="16" t="n"/>
      <c r="E274" s="16" t="n"/>
      <c r="F274" s="20" t="n"/>
      <c r="G274" s="20" t="n"/>
      <c r="H274" s="16" t="n"/>
      <c r="I274" s="16" t="n"/>
      <c r="J274" s="17" t="n"/>
      <c r="K274" s="17" t="n"/>
      <c r="L274" s="18">
        <f>IF($C274="","",N($F274)*N(IFERROR(INDEX('Vehículos y choferes'!$B$2:$B$16,MATCH($C274,'Vehículos y choferes'!$A$2:$A$16,0)),0))/100*N(IFERROR(INDEX('Vehículos y choferes'!$C$2:$C$16,MATCH($C274,'Vehículos y choferes'!$A$2:$A$16,0)),0)))</f>
        <v/>
      </c>
      <c r="M274" s="18">
        <f>IF($C274="","",N($F274)*N(IFERROR(INDEX('Vehículos y choferes'!$E$2:$E$16,MATCH($C274,'Vehículos y choferes'!$A$2:$A$16,0)),0)))</f>
        <v/>
      </c>
      <c r="N274" s="18">
        <f>IF($C274="","",N(IFERROR(INDEX('Vehículos y choferes'!$G$2:$G$16,MATCH($C274,'Vehículos y choferes'!$A$2:$A$16,0)),0)))</f>
        <v/>
      </c>
      <c r="O274" s="18">
        <f>IF(AND($D274="",$E274=""),"",N($G274)*(IF($D274="",0,IFERROR(INDEX('Vehículos y choferes'!$J$2:$J$31,MATCH($D274,'Vehículos y choferes'!$I$2:$I$31,0)),0))+IF($E274="",0,IFERROR(INDEX('Vehículos y choferes'!$J$2:$J$31,MATCH($E274,'Vehículos y choferes'!$I$2:$I$31,0)),0))))</f>
        <v/>
      </c>
      <c r="P274" s="18">
        <f>IF(AND($C274="",$D274=""),"",N($K274)+N($L274)+N($M274)+N($N274)+N($O274))</f>
        <v/>
      </c>
      <c r="Q274" s="18">
        <f>IF(OR($P274="",N($I274)=0),"",$P274/$I274)</f>
        <v/>
      </c>
      <c r="R274" s="18">
        <f>IF(OR($P274="",N($F274)=0),"",$P274/$F274)</f>
        <v/>
      </c>
      <c r="S274" s="21">
        <f>IF(OR($P274="",N($J274)=0),"",$P274/$J274)</f>
        <v/>
      </c>
      <c r="T274" s="22">
        <f>IF($S274="","",IF($S274&lt;=Configuración!$C$3,"En objetivo",IF($S274&lt;=Configuración!$C$4,"Alerta","Crítico")))</f>
        <v/>
      </c>
      <c r="U274" s="18">
        <f>IF(OR($Q274="",N(Configuración!$C$3)=0),"",$Q274/Configuración!$C$3)</f>
        <v/>
      </c>
      <c r="V274" s="22">
        <f>IF(OR($H274="",$I274=""),"",MAX(0,$H274-$I274))</f>
        <v/>
      </c>
      <c r="W274" s="16" t="n"/>
    </row>
    <row r="275">
      <c r="A275" s="19" t="n"/>
      <c r="B275" s="16" t="n"/>
      <c r="C275" s="16" t="n"/>
      <c r="D275" s="16" t="n"/>
      <c r="E275" s="16" t="n"/>
      <c r="F275" s="20" t="n"/>
      <c r="G275" s="20" t="n"/>
      <c r="H275" s="16" t="n"/>
      <c r="I275" s="16" t="n"/>
      <c r="J275" s="17" t="n"/>
      <c r="K275" s="17" t="n"/>
      <c r="L275" s="18">
        <f>IF($C275="","",N($F275)*N(IFERROR(INDEX('Vehículos y choferes'!$B$2:$B$16,MATCH($C275,'Vehículos y choferes'!$A$2:$A$16,0)),0))/100*N(IFERROR(INDEX('Vehículos y choferes'!$C$2:$C$16,MATCH($C275,'Vehículos y choferes'!$A$2:$A$16,0)),0)))</f>
        <v/>
      </c>
      <c r="M275" s="18">
        <f>IF($C275="","",N($F275)*N(IFERROR(INDEX('Vehículos y choferes'!$E$2:$E$16,MATCH($C275,'Vehículos y choferes'!$A$2:$A$16,0)),0)))</f>
        <v/>
      </c>
      <c r="N275" s="18">
        <f>IF($C275="","",N(IFERROR(INDEX('Vehículos y choferes'!$G$2:$G$16,MATCH($C275,'Vehículos y choferes'!$A$2:$A$16,0)),0)))</f>
        <v/>
      </c>
      <c r="O275" s="18">
        <f>IF(AND($D275="",$E275=""),"",N($G275)*(IF($D275="",0,IFERROR(INDEX('Vehículos y choferes'!$J$2:$J$31,MATCH($D275,'Vehículos y choferes'!$I$2:$I$31,0)),0))+IF($E275="",0,IFERROR(INDEX('Vehículos y choferes'!$J$2:$J$31,MATCH($E275,'Vehículos y choferes'!$I$2:$I$31,0)),0))))</f>
        <v/>
      </c>
      <c r="P275" s="18">
        <f>IF(AND($C275="",$D275=""),"",N($K275)+N($L275)+N($M275)+N($N275)+N($O275))</f>
        <v/>
      </c>
      <c r="Q275" s="18">
        <f>IF(OR($P275="",N($I275)=0),"",$P275/$I275)</f>
        <v/>
      </c>
      <c r="R275" s="18">
        <f>IF(OR($P275="",N($F275)=0),"",$P275/$F275)</f>
        <v/>
      </c>
      <c r="S275" s="21">
        <f>IF(OR($P275="",N($J275)=0),"",$P275/$J275)</f>
        <v/>
      </c>
      <c r="T275" s="22">
        <f>IF($S275="","",IF($S275&lt;=Configuración!$C$3,"En objetivo",IF($S275&lt;=Configuración!$C$4,"Alerta","Crítico")))</f>
        <v/>
      </c>
      <c r="U275" s="18">
        <f>IF(OR($Q275="",N(Configuración!$C$3)=0),"",$Q275/Configuración!$C$3)</f>
        <v/>
      </c>
      <c r="V275" s="22">
        <f>IF(OR($H275="",$I275=""),"",MAX(0,$H275-$I275))</f>
        <v/>
      </c>
      <c r="W275" s="16" t="n"/>
    </row>
    <row r="276">
      <c r="A276" s="19" t="n"/>
      <c r="B276" s="16" t="n"/>
      <c r="C276" s="16" t="n"/>
      <c r="D276" s="16" t="n"/>
      <c r="E276" s="16" t="n"/>
      <c r="F276" s="20" t="n"/>
      <c r="G276" s="20" t="n"/>
      <c r="H276" s="16" t="n"/>
      <c r="I276" s="16" t="n"/>
      <c r="J276" s="17" t="n"/>
      <c r="K276" s="17" t="n"/>
      <c r="L276" s="18">
        <f>IF($C276="","",N($F276)*N(IFERROR(INDEX('Vehículos y choferes'!$B$2:$B$16,MATCH($C276,'Vehículos y choferes'!$A$2:$A$16,0)),0))/100*N(IFERROR(INDEX('Vehículos y choferes'!$C$2:$C$16,MATCH($C276,'Vehículos y choferes'!$A$2:$A$16,0)),0)))</f>
        <v/>
      </c>
      <c r="M276" s="18">
        <f>IF($C276="","",N($F276)*N(IFERROR(INDEX('Vehículos y choferes'!$E$2:$E$16,MATCH($C276,'Vehículos y choferes'!$A$2:$A$16,0)),0)))</f>
        <v/>
      </c>
      <c r="N276" s="18">
        <f>IF($C276="","",N(IFERROR(INDEX('Vehículos y choferes'!$G$2:$G$16,MATCH($C276,'Vehículos y choferes'!$A$2:$A$16,0)),0)))</f>
        <v/>
      </c>
      <c r="O276" s="18">
        <f>IF(AND($D276="",$E276=""),"",N($G276)*(IF($D276="",0,IFERROR(INDEX('Vehículos y choferes'!$J$2:$J$31,MATCH($D276,'Vehículos y choferes'!$I$2:$I$31,0)),0))+IF($E276="",0,IFERROR(INDEX('Vehículos y choferes'!$J$2:$J$31,MATCH($E276,'Vehículos y choferes'!$I$2:$I$31,0)),0))))</f>
        <v/>
      </c>
      <c r="P276" s="18">
        <f>IF(AND($C276="",$D276=""),"",N($K276)+N($L276)+N($M276)+N($N276)+N($O276))</f>
        <v/>
      </c>
      <c r="Q276" s="18">
        <f>IF(OR($P276="",N($I276)=0),"",$P276/$I276)</f>
        <v/>
      </c>
      <c r="R276" s="18">
        <f>IF(OR($P276="",N($F276)=0),"",$P276/$F276)</f>
        <v/>
      </c>
      <c r="S276" s="21">
        <f>IF(OR($P276="",N($J276)=0),"",$P276/$J276)</f>
        <v/>
      </c>
      <c r="T276" s="22">
        <f>IF($S276="","",IF($S276&lt;=Configuración!$C$3,"En objetivo",IF($S276&lt;=Configuración!$C$4,"Alerta","Crítico")))</f>
        <v/>
      </c>
      <c r="U276" s="18">
        <f>IF(OR($Q276="",N(Configuración!$C$3)=0),"",$Q276/Configuración!$C$3)</f>
        <v/>
      </c>
      <c r="V276" s="22">
        <f>IF(OR($H276="",$I276=""),"",MAX(0,$H276-$I276))</f>
        <v/>
      </c>
      <c r="W276" s="16" t="n"/>
    </row>
    <row r="277">
      <c r="A277" s="19" t="n"/>
      <c r="B277" s="16" t="n"/>
      <c r="C277" s="16" t="n"/>
      <c r="D277" s="16" t="n"/>
      <c r="E277" s="16" t="n"/>
      <c r="F277" s="20" t="n"/>
      <c r="G277" s="20" t="n"/>
      <c r="H277" s="16" t="n"/>
      <c r="I277" s="16" t="n"/>
      <c r="J277" s="17" t="n"/>
      <c r="K277" s="17" t="n"/>
      <c r="L277" s="18">
        <f>IF($C277="","",N($F277)*N(IFERROR(INDEX('Vehículos y choferes'!$B$2:$B$16,MATCH($C277,'Vehículos y choferes'!$A$2:$A$16,0)),0))/100*N(IFERROR(INDEX('Vehículos y choferes'!$C$2:$C$16,MATCH($C277,'Vehículos y choferes'!$A$2:$A$16,0)),0)))</f>
        <v/>
      </c>
      <c r="M277" s="18">
        <f>IF($C277="","",N($F277)*N(IFERROR(INDEX('Vehículos y choferes'!$E$2:$E$16,MATCH($C277,'Vehículos y choferes'!$A$2:$A$16,0)),0)))</f>
        <v/>
      </c>
      <c r="N277" s="18">
        <f>IF($C277="","",N(IFERROR(INDEX('Vehículos y choferes'!$G$2:$G$16,MATCH($C277,'Vehículos y choferes'!$A$2:$A$16,0)),0)))</f>
        <v/>
      </c>
      <c r="O277" s="18">
        <f>IF(AND($D277="",$E277=""),"",N($G277)*(IF($D277="",0,IFERROR(INDEX('Vehículos y choferes'!$J$2:$J$31,MATCH($D277,'Vehículos y choferes'!$I$2:$I$31,0)),0))+IF($E277="",0,IFERROR(INDEX('Vehículos y choferes'!$J$2:$J$31,MATCH($E277,'Vehículos y choferes'!$I$2:$I$31,0)),0))))</f>
        <v/>
      </c>
      <c r="P277" s="18">
        <f>IF(AND($C277="",$D277=""),"",N($K277)+N($L277)+N($M277)+N($N277)+N($O277))</f>
        <v/>
      </c>
      <c r="Q277" s="18">
        <f>IF(OR($P277="",N($I277)=0),"",$P277/$I277)</f>
        <v/>
      </c>
      <c r="R277" s="18">
        <f>IF(OR($P277="",N($F277)=0),"",$P277/$F277)</f>
        <v/>
      </c>
      <c r="S277" s="21">
        <f>IF(OR($P277="",N($J277)=0),"",$P277/$J277)</f>
        <v/>
      </c>
      <c r="T277" s="22">
        <f>IF($S277="","",IF($S277&lt;=Configuración!$C$3,"En objetivo",IF($S277&lt;=Configuración!$C$4,"Alerta","Crítico")))</f>
        <v/>
      </c>
      <c r="U277" s="18">
        <f>IF(OR($Q277="",N(Configuración!$C$3)=0),"",$Q277/Configuración!$C$3)</f>
        <v/>
      </c>
      <c r="V277" s="22">
        <f>IF(OR($H277="",$I277=""),"",MAX(0,$H277-$I277))</f>
        <v/>
      </c>
      <c r="W277" s="16" t="n"/>
    </row>
    <row r="278">
      <c r="A278" s="19" t="n"/>
      <c r="B278" s="16" t="n"/>
      <c r="C278" s="16" t="n"/>
      <c r="D278" s="16" t="n"/>
      <c r="E278" s="16" t="n"/>
      <c r="F278" s="20" t="n"/>
      <c r="G278" s="20" t="n"/>
      <c r="H278" s="16" t="n"/>
      <c r="I278" s="16" t="n"/>
      <c r="J278" s="17" t="n"/>
      <c r="K278" s="17" t="n"/>
      <c r="L278" s="18">
        <f>IF($C278="","",N($F278)*N(IFERROR(INDEX('Vehículos y choferes'!$B$2:$B$16,MATCH($C278,'Vehículos y choferes'!$A$2:$A$16,0)),0))/100*N(IFERROR(INDEX('Vehículos y choferes'!$C$2:$C$16,MATCH($C278,'Vehículos y choferes'!$A$2:$A$16,0)),0)))</f>
        <v/>
      </c>
      <c r="M278" s="18">
        <f>IF($C278="","",N($F278)*N(IFERROR(INDEX('Vehículos y choferes'!$E$2:$E$16,MATCH($C278,'Vehículos y choferes'!$A$2:$A$16,0)),0)))</f>
        <v/>
      </c>
      <c r="N278" s="18">
        <f>IF($C278="","",N(IFERROR(INDEX('Vehículos y choferes'!$G$2:$G$16,MATCH($C278,'Vehículos y choferes'!$A$2:$A$16,0)),0)))</f>
        <v/>
      </c>
      <c r="O278" s="18">
        <f>IF(AND($D278="",$E278=""),"",N($G278)*(IF($D278="",0,IFERROR(INDEX('Vehículos y choferes'!$J$2:$J$31,MATCH($D278,'Vehículos y choferes'!$I$2:$I$31,0)),0))+IF($E278="",0,IFERROR(INDEX('Vehículos y choferes'!$J$2:$J$31,MATCH($E278,'Vehículos y choferes'!$I$2:$I$31,0)),0))))</f>
        <v/>
      </c>
      <c r="P278" s="18">
        <f>IF(AND($C278="",$D278=""),"",N($K278)+N($L278)+N($M278)+N($N278)+N($O278))</f>
        <v/>
      </c>
      <c r="Q278" s="18">
        <f>IF(OR($P278="",N($I278)=0),"",$P278/$I278)</f>
        <v/>
      </c>
      <c r="R278" s="18">
        <f>IF(OR($P278="",N($F278)=0),"",$P278/$F278)</f>
        <v/>
      </c>
      <c r="S278" s="21">
        <f>IF(OR($P278="",N($J278)=0),"",$P278/$J278)</f>
        <v/>
      </c>
      <c r="T278" s="22">
        <f>IF($S278="","",IF($S278&lt;=Configuración!$C$3,"En objetivo",IF($S278&lt;=Configuración!$C$4,"Alerta","Crítico")))</f>
        <v/>
      </c>
      <c r="U278" s="18">
        <f>IF(OR($Q278="",N(Configuración!$C$3)=0),"",$Q278/Configuración!$C$3)</f>
        <v/>
      </c>
      <c r="V278" s="22">
        <f>IF(OR($H278="",$I278=""),"",MAX(0,$H278-$I278))</f>
        <v/>
      </c>
      <c r="W278" s="16" t="n"/>
    </row>
    <row r="279">
      <c r="A279" s="19" t="n"/>
      <c r="B279" s="16" t="n"/>
      <c r="C279" s="16" t="n"/>
      <c r="D279" s="16" t="n"/>
      <c r="E279" s="16" t="n"/>
      <c r="F279" s="20" t="n"/>
      <c r="G279" s="20" t="n"/>
      <c r="H279" s="16" t="n"/>
      <c r="I279" s="16" t="n"/>
      <c r="J279" s="17" t="n"/>
      <c r="K279" s="17" t="n"/>
      <c r="L279" s="18">
        <f>IF($C279="","",N($F279)*N(IFERROR(INDEX('Vehículos y choferes'!$B$2:$B$16,MATCH($C279,'Vehículos y choferes'!$A$2:$A$16,0)),0))/100*N(IFERROR(INDEX('Vehículos y choferes'!$C$2:$C$16,MATCH($C279,'Vehículos y choferes'!$A$2:$A$16,0)),0)))</f>
        <v/>
      </c>
      <c r="M279" s="18">
        <f>IF($C279="","",N($F279)*N(IFERROR(INDEX('Vehículos y choferes'!$E$2:$E$16,MATCH($C279,'Vehículos y choferes'!$A$2:$A$16,0)),0)))</f>
        <v/>
      </c>
      <c r="N279" s="18">
        <f>IF($C279="","",N(IFERROR(INDEX('Vehículos y choferes'!$G$2:$G$16,MATCH($C279,'Vehículos y choferes'!$A$2:$A$16,0)),0)))</f>
        <v/>
      </c>
      <c r="O279" s="18">
        <f>IF(AND($D279="",$E279=""),"",N($G279)*(IF($D279="",0,IFERROR(INDEX('Vehículos y choferes'!$J$2:$J$31,MATCH($D279,'Vehículos y choferes'!$I$2:$I$31,0)),0))+IF($E279="",0,IFERROR(INDEX('Vehículos y choferes'!$J$2:$J$31,MATCH($E279,'Vehículos y choferes'!$I$2:$I$31,0)),0))))</f>
        <v/>
      </c>
      <c r="P279" s="18">
        <f>IF(AND($C279="",$D279=""),"",N($K279)+N($L279)+N($M279)+N($N279)+N($O279))</f>
        <v/>
      </c>
      <c r="Q279" s="18">
        <f>IF(OR($P279="",N($I279)=0),"",$P279/$I279)</f>
        <v/>
      </c>
      <c r="R279" s="18">
        <f>IF(OR($P279="",N($F279)=0),"",$P279/$F279)</f>
        <v/>
      </c>
      <c r="S279" s="21">
        <f>IF(OR($P279="",N($J279)=0),"",$P279/$J279)</f>
        <v/>
      </c>
      <c r="T279" s="22">
        <f>IF($S279="","",IF($S279&lt;=Configuración!$C$3,"En objetivo",IF($S279&lt;=Configuración!$C$4,"Alerta","Crítico")))</f>
        <v/>
      </c>
      <c r="U279" s="18">
        <f>IF(OR($Q279="",N(Configuración!$C$3)=0),"",$Q279/Configuración!$C$3)</f>
        <v/>
      </c>
      <c r="V279" s="22">
        <f>IF(OR($H279="",$I279=""),"",MAX(0,$H279-$I279))</f>
        <v/>
      </c>
      <c r="W279" s="16" t="n"/>
    </row>
    <row r="280">
      <c r="A280" s="19" t="n"/>
      <c r="B280" s="16" t="n"/>
      <c r="C280" s="16" t="n"/>
      <c r="D280" s="16" t="n"/>
      <c r="E280" s="16" t="n"/>
      <c r="F280" s="20" t="n"/>
      <c r="G280" s="20" t="n"/>
      <c r="H280" s="16" t="n"/>
      <c r="I280" s="16" t="n"/>
      <c r="J280" s="17" t="n"/>
      <c r="K280" s="17" t="n"/>
      <c r="L280" s="18">
        <f>IF($C280="","",N($F280)*N(IFERROR(INDEX('Vehículos y choferes'!$B$2:$B$16,MATCH($C280,'Vehículos y choferes'!$A$2:$A$16,0)),0))/100*N(IFERROR(INDEX('Vehículos y choferes'!$C$2:$C$16,MATCH($C280,'Vehículos y choferes'!$A$2:$A$16,0)),0)))</f>
        <v/>
      </c>
      <c r="M280" s="18">
        <f>IF($C280="","",N($F280)*N(IFERROR(INDEX('Vehículos y choferes'!$E$2:$E$16,MATCH($C280,'Vehículos y choferes'!$A$2:$A$16,0)),0)))</f>
        <v/>
      </c>
      <c r="N280" s="18">
        <f>IF($C280="","",N(IFERROR(INDEX('Vehículos y choferes'!$G$2:$G$16,MATCH($C280,'Vehículos y choferes'!$A$2:$A$16,0)),0)))</f>
        <v/>
      </c>
      <c r="O280" s="18">
        <f>IF(AND($D280="",$E280=""),"",N($G280)*(IF($D280="",0,IFERROR(INDEX('Vehículos y choferes'!$J$2:$J$31,MATCH($D280,'Vehículos y choferes'!$I$2:$I$31,0)),0))+IF($E280="",0,IFERROR(INDEX('Vehículos y choferes'!$J$2:$J$31,MATCH($E280,'Vehículos y choferes'!$I$2:$I$31,0)),0))))</f>
        <v/>
      </c>
      <c r="P280" s="18">
        <f>IF(AND($C280="",$D280=""),"",N($K280)+N($L280)+N($M280)+N($N280)+N($O280))</f>
        <v/>
      </c>
      <c r="Q280" s="18">
        <f>IF(OR($P280="",N($I280)=0),"",$P280/$I280)</f>
        <v/>
      </c>
      <c r="R280" s="18">
        <f>IF(OR($P280="",N($F280)=0),"",$P280/$F280)</f>
        <v/>
      </c>
      <c r="S280" s="21">
        <f>IF(OR($P280="",N($J280)=0),"",$P280/$J280)</f>
        <v/>
      </c>
      <c r="T280" s="22">
        <f>IF($S280="","",IF($S280&lt;=Configuración!$C$3,"En objetivo",IF($S280&lt;=Configuración!$C$4,"Alerta","Crítico")))</f>
        <v/>
      </c>
      <c r="U280" s="18">
        <f>IF(OR($Q280="",N(Configuración!$C$3)=0),"",$Q280/Configuración!$C$3)</f>
        <v/>
      </c>
      <c r="V280" s="22">
        <f>IF(OR($H280="",$I280=""),"",MAX(0,$H280-$I280))</f>
        <v/>
      </c>
      <c r="W280" s="16" t="n"/>
    </row>
    <row r="281">
      <c r="A281" s="19" t="n"/>
      <c r="B281" s="16" t="n"/>
      <c r="C281" s="16" t="n"/>
      <c r="D281" s="16" t="n"/>
      <c r="E281" s="16" t="n"/>
      <c r="F281" s="20" t="n"/>
      <c r="G281" s="20" t="n"/>
      <c r="H281" s="16" t="n"/>
      <c r="I281" s="16" t="n"/>
      <c r="J281" s="17" t="n"/>
      <c r="K281" s="17" t="n"/>
      <c r="L281" s="18">
        <f>IF($C281="","",N($F281)*N(IFERROR(INDEX('Vehículos y choferes'!$B$2:$B$16,MATCH($C281,'Vehículos y choferes'!$A$2:$A$16,0)),0))/100*N(IFERROR(INDEX('Vehículos y choferes'!$C$2:$C$16,MATCH($C281,'Vehículos y choferes'!$A$2:$A$16,0)),0)))</f>
        <v/>
      </c>
      <c r="M281" s="18">
        <f>IF($C281="","",N($F281)*N(IFERROR(INDEX('Vehículos y choferes'!$E$2:$E$16,MATCH($C281,'Vehículos y choferes'!$A$2:$A$16,0)),0)))</f>
        <v/>
      </c>
      <c r="N281" s="18">
        <f>IF($C281="","",N(IFERROR(INDEX('Vehículos y choferes'!$G$2:$G$16,MATCH($C281,'Vehículos y choferes'!$A$2:$A$16,0)),0)))</f>
        <v/>
      </c>
      <c r="O281" s="18">
        <f>IF(AND($D281="",$E281=""),"",N($G281)*(IF($D281="",0,IFERROR(INDEX('Vehículos y choferes'!$J$2:$J$31,MATCH($D281,'Vehículos y choferes'!$I$2:$I$31,0)),0))+IF($E281="",0,IFERROR(INDEX('Vehículos y choferes'!$J$2:$J$31,MATCH($E281,'Vehículos y choferes'!$I$2:$I$31,0)),0))))</f>
        <v/>
      </c>
      <c r="P281" s="18">
        <f>IF(AND($C281="",$D281=""),"",N($K281)+N($L281)+N($M281)+N($N281)+N($O281))</f>
        <v/>
      </c>
      <c r="Q281" s="18">
        <f>IF(OR($P281="",N($I281)=0),"",$P281/$I281)</f>
        <v/>
      </c>
      <c r="R281" s="18">
        <f>IF(OR($P281="",N($F281)=0),"",$P281/$F281)</f>
        <v/>
      </c>
      <c r="S281" s="21">
        <f>IF(OR($P281="",N($J281)=0),"",$P281/$J281)</f>
        <v/>
      </c>
      <c r="T281" s="22">
        <f>IF($S281="","",IF($S281&lt;=Configuración!$C$3,"En objetivo",IF($S281&lt;=Configuración!$C$4,"Alerta","Crítico")))</f>
        <v/>
      </c>
      <c r="U281" s="18">
        <f>IF(OR($Q281="",N(Configuración!$C$3)=0),"",$Q281/Configuración!$C$3)</f>
        <v/>
      </c>
      <c r="V281" s="22">
        <f>IF(OR($H281="",$I281=""),"",MAX(0,$H281-$I281))</f>
        <v/>
      </c>
      <c r="W281" s="16" t="n"/>
    </row>
    <row r="282">
      <c r="A282" s="19" t="n"/>
      <c r="B282" s="16" t="n"/>
      <c r="C282" s="16" t="n"/>
      <c r="D282" s="16" t="n"/>
      <c r="E282" s="16" t="n"/>
      <c r="F282" s="20" t="n"/>
      <c r="G282" s="20" t="n"/>
      <c r="H282" s="16" t="n"/>
      <c r="I282" s="16" t="n"/>
      <c r="J282" s="17" t="n"/>
      <c r="K282" s="17" t="n"/>
      <c r="L282" s="18">
        <f>IF($C282="","",N($F282)*N(IFERROR(INDEX('Vehículos y choferes'!$B$2:$B$16,MATCH($C282,'Vehículos y choferes'!$A$2:$A$16,0)),0))/100*N(IFERROR(INDEX('Vehículos y choferes'!$C$2:$C$16,MATCH($C282,'Vehículos y choferes'!$A$2:$A$16,0)),0)))</f>
        <v/>
      </c>
      <c r="M282" s="18">
        <f>IF($C282="","",N($F282)*N(IFERROR(INDEX('Vehículos y choferes'!$E$2:$E$16,MATCH($C282,'Vehículos y choferes'!$A$2:$A$16,0)),0)))</f>
        <v/>
      </c>
      <c r="N282" s="18">
        <f>IF($C282="","",N(IFERROR(INDEX('Vehículos y choferes'!$G$2:$G$16,MATCH($C282,'Vehículos y choferes'!$A$2:$A$16,0)),0)))</f>
        <v/>
      </c>
      <c r="O282" s="18">
        <f>IF(AND($D282="",$E282=""),"",N($G282)*(IF($D282="",0,IFERROR(INDEX('Vehículos y choferes'!$J$2:$J$31,MATCH($D282,'Vehículos y choferes'!$I$2:$I$31,0)),0))+IF($E282="",0,IFERROR(INDEX('Vehículos y choferes'!$J$2:$J$31,MATCH($E282,'Vehículos y choferes'!$I$2:$I$31,0)),0))))</f>
        <v/>
      </c>
      <c r="P282" s="18">
        <f>IF(AND($C282="",$D282=""),"",N($K282)+N($L282)+N($M282)+N($N282)+N($O282))</f>
        <v/>
      </c>
      <c r="Q282" s="18">
        <f>IF(OR($P282="",N($I282)=0),"",$P282/$I282)</f>
        <v/>
      </c>
      <c r="R282" s="18">
        <f>IF(OR($P282="",N($F282)=0),"",$P282/$F282)</f>
        <v/>
      </c>
      <c r="S282" s="21">
        <f>IF(OR($P282="",N($J282)=0),"",$P282/$J282)</f>
        <v/>
      </c>
      <c r="T282" s="22">
        <f>IF($S282="","",IF($S282&lt;=Configuración!$C$3,"En objetivo",IF($S282&lt;=Configuración!$C$4,"Alerta","Crítico")))</f>
        <v/>
      </c>
      <c r="U282" s="18">
        <f>IF(OR($Q282="",N(Configuración!$C$3)=0),"",$Q282/Configuración!$C$3)</f>
        <v/>
      </c>
      <c r="V282" s="22">
        <f>IF(OR($H282="",$I282=""),"",MAX(0,$H282-$I282))</f>
        <v/>
      </c>
      <c r="W282" s="16" t="n"/>
    </row>
    <row r="283">
      <c r="A283" s="19" t="n"/>
      <c r="B283" s="16" t="n"/>
      <c r="C283" s="16" t="n"/>
      <c r="D283" s="16" t="n"/>
      <c r="E283" s="16" t="n"/>
      <c r="F283" s="20" t="n"/>
      <c r="G283" s="20" t="n"/>
      <c r="H283" s="16" t="n"/>
      <c r="I283" s="16" t="n"/>
      <c r="J283" s="17" t="n"/>
      <c r="K283" s="17" t="n"/>
      <c r="L283" s="18">
        <f>IF($C283="","",N($F283)*N(IFERROR(INDEX('Vehículos y choferes'!$B$2:$B$16,MATCH($C283,'Vehículos y choferes'!$A$2:$A$16,0)),0))/100*N(IFERROR(INDEX('Vehículos y choferes'!$C$2:$C$16,MATCH($C283,'Vehículos y choferes'!$A$2:$A$16,0)),0)))</f>
        <v/>
      </c>
      <c r="M283" s="18">
        <f>IF($C283="","",N($F283)*N(IFERROR(INDEX('Vehículos y choferes'!$E$2:$E$16,MATCH($C283,'Vehículos y choferes'!$A$2:$A$16,0)),0)))</f>
        <v/>
      </c>
      <c r="N283" s="18">
        <f>IF($C283="","",N(IFERROR(INDEX('Vehículos y choferes'!$G$2:$G$16,MATCH($C283,'Vehículos y choferes'!$A$2:$A$16,0)),0)))</f>
        <v/>
      </c>
      <c r="O283" s="18">
        <f>IF(AND($D283="",$E283=""),"",N($G283)*(IF($D283="",0,IFERROR(INDEX('Vehículos y choferes'!$J$2:$J$31,MATCH($D283,'Vehículos y choferes'!$I$2:$I$31,0)),0))+IF($E283="",0,IFERROR(INDEX('Vehículos y choferes'!$J$2:$J$31,MATCH($E283,'Vehículos y choferes'!$I$2:$I$31,0)),0))))</f>
        <v/>
      </c>
      <c r="P283" s="18">
        <f>IF(AND($C283="",$D283=""),"",N($K283)+N($L283)+N($M283)+N($N283)+N($O283))</f>
        <v/>
      </c>
      <c r="Q283" s="18">
        <f>IF(OR($P283="",N($I283)=0),"",$P283/$I283)</f>
        <v/>
      </c>
      <c r="R283" s="18">
        <f>IF(OR($P283="",N($F283)=0),"",$P283/$F283)</f>
        <v/>
      </c>
      <c r="S283" s="21">
        <f>IF(OR($P283="",N($J283)=0),"",$P283/$J283)</f>
        <v/>
      </c>
      <c r="T283" s="22">
        <f>IF($S283="","",IF($S283&lt;=Configuración!$C$3,"En objetivo",IF($S283&lt;=Configuración!$C$4,"Alerta","Crítico")))</f>
        <v/>
      </c>
      <c r="U283" s="18">
        <f>IF(OR($Q283="",N(Configuración!$C$3)=0),"",$Q283/Configuración!$C$3)</f>
        <v/>
      </c>
      <c r="V283" s="22">
        <f>IF(OR($H283="",$I283=""),"",MAX(0,$H283-$I283))</f>
        <v/>
      </c>
      <c r="W283" s="16" t="n"/>
    </row>
    <row r="284">
      <c r="A284" s="19" t="n"/>
      <c r="B284" s="16" t="n"/>
      <c r="C284" s="16" t="n"/>
      <c r="D284" s="16" t="n"/>
      <c r="E284" s="16" t="n"/>
      <c r="F284" s="20" t="n"/>
      <c r="G284" s="20" t="n"/>
      <c r="H284" s="16" t="n"/>
      <c r="I284" s="16" t="n"/>
      <c r="J284" s="17" t="n"/>
      <c r="K284" s="17" t="n"/>
      <c r="L284" s="18">
        <f>IF($C284="","",N($F284)*N(IFERROR(INDEX('Vehículos y choferes'!$B$2:$B$16,MATCH($C284,'Vehículos y choferes'!$A$2:$A$16,0)),0))/100*N(IFERROR(INDEX('Vehículos y choferes'!$C$2:$C$16,MATCH($C284,'Vehículos y choferes'!$A$2:$A$16,0)),0)))</f>
        <v/>
      </c>
      <c r="M284" s="18">
        <f>IF($C284="","",N($F284)*N(IFERROR(INDEX('Vehículos y choferes'!$E$2:$E$16,MATCH($C284,'Vehículos y choferes'!$A$2:$A$16,0)),0)))</f>
        <v/>
      </c>
      <c r="N284" s="18">
        <f>IF($C284="","",N(IFERROR(INDEX('Vehículos y choferes'!$G$2:$G$16,MATCH($C284,'Vehículos y choferes'!$A$2:$A$16,0)),0)))</f>
        <v/>
      </c>
      <c r="O284" s="18">
        <f>IF(AND($D284="",$E284=""),"",N($G284)*(IF($D284="",0,IFERROR(INDEX('Vehículos y choferes'!$J$2:$J$31,MATCH($D284,'Vehículos y choferes'!$I$2:$I$31,0)),0))+IF($E284="",0,IFERROR(INDEX('Vehículos y choferes'!$J$2:$J$31,MATCH($E284,'Vehículos y choferes'!$I$2:$I$31,0)),0))))</f>
        <v/>
      </c>
      <c r="P284" s="18">
        <f>IF(AND($C284="",$D284=""),"",N($K284)+N($L284)+N($M284)+N($N284)+N($O284))</f>
        <v/>
      </c>
      <c r="Q284" s="18">
        <f>IF(OR($P284="",N($I284)=0),"",$P284/$I284)</f>
        <v/>
      </c>
      <c r="R284" s="18">
        <f>IF(OR($P284="",N($F284)=0),"",$P284/$F284)</f>
        <v/>
      </c>
      <c r="S284" s="21">
        <f>IF(OR($P284="",N($J284)=0),"",$P284/$J284)</f>
        <v/>
      </c>
      <c r="T284" s="22">
        <f>IF($S284="","",IF($S284&lt;=Configuración!$C$3,"En objetivo",IF($S284&lt;=Configuración!$C$4,"Alerta","Crítico")))</f>
        <v/>
      </c>
      <c r="U284" s="18">
        <f>IF(OR($Q284="",N(Configuración!$C$3)=0),"",$Q284/Configuración!$C$3)</f>
        <v/>
      </c>
      <c r="V284" s="22">
        <f>IF(OR($H284="",$I284=""),"",MAX(0,$H284-$I284))</f>
        <v/>
      </c>
      <c r="W284" s="16" t="n"/>
    </row>
    <row r="285">
      <c r="A285" s="19" t="n"/>
      <c r="B285" s="16" t="n"/>
      <c r="C285" s="16" t="n"/>
      <c r="D285" s="16" t="n"/>
      <c r="E285" s="16" t="n"/>
      <c r="F285" s="20" t="n"/>
      <c r="G285" s="20" t="n"/>
      <c r="H285" s="16" t="n"/>
      <c r="I285" s="16" t="n"/>
      <c r="J285" s="17" t="n"/>
      <c r="K285" s="17" t="n"/>
      <c r="L285" s="18">
        <f>IF($C285="","",N($F285)*N(IFERROR(INDEX('Vehículos y choferes'!$B$2:$B$16,MATCH($C285,'Vehículos y choferes'!$A$2:$A$16,0)),0))/100*N(IFERROR(INDEX('Vehículos y choferes'!$C$2:$C$16,MATCH($C285,'Vehículos y choferes'!$A$2:$A$16,0)),0)))</f>
        <v/>
      </c>
      <c r="M285" s="18">
        <f>IF($C285="","",N($F285)*N(IFERROR(INDEX('Vehículos y choferes'!$E$2:$E$16,MATCH($C285,'Vehículos y choferes'!$A$2:$A$16,0)),0)))</f>
        <v/>
      </c>
      <c r="N285" s="18">
        <f>IF($C285="","",N(IFERROR(INDEX('Vehículos y choferes'!$G$2:$G$16,MATCH($C285,'Vehículos y choferes'!$A$2:$A$16,0)),0)))</f>
        <v/>
      </c>
      <c r="O285" s="18">
        <f>IF(AND($D285="",$E285=""),"",N($G285)*(IF($D285="",0,IFERROR(INDEX('Vehículos y choferes'!$J$2:$J$31,MATCH($D285,'Vehículos y choferes'!$I$2:$I$31,0)),0))+IF($E285="",0,IFERROR(INDEX('Vehículos y choferes'!$J$2:$J$31,MATCH($E285,'Vehículos y choferes'!$I$2:$I$31,0)),0))))</f>
        <v/>
      </c>
      <c r="P285" s="18">
        <f>IF(AND($C285="",$D285=""),"",N($K285)+N($L285)+N($M285)+N($N285)+N($O285))</f>
        <v/>
      </c>
      <c r="Q285" s="18">
        <f>IF(OR($P285="",N($I285)=0),"",$P285/$I285)</f>
        <v/>
      </c>
      <c r="R285" s="18">
        <f>IF(OR($P285="",N($F285)=0),"",$P285/$F285)</f>
        <v/>
      </c>
      <c r="S285" s="21">
        <f>IF(OR($P285="",N($J285)=0),"",$P285/$J285)</f>
        <v/>
      </c>
      <c r="T285" s="22">
        <f>IF($S285="","",IF($S285&lt;=Configuración!$C$3,"En objetivo",IF($S285&lt;=Configuración!$C$4,"Alerta","Crítico")))</f>
        <v/>
      </c>
      <c r="U285" s="18">
        <f>IF(OR($Q285="",N(Configuración!$C$3)=0),"",$Q285/Configuración!$C$3)</f>
        <v/>
      </c>
      <c r="V285" s="22">
        <f>IF(OR($H285="",$I285=""),"",MAX(0,$H285-$I285))</f>
        <v/>
      </c>
      <c r="W285" s="16" t="n"/>
    </row>
    <row r="286">
      <c r="A286" s="19" t="n"/>
      <c r="B286" s="16" t="n"/>
      <c r="C286" s="16" t="n"/>
      <c r="D286" s="16" t="n"/>
      <c r="E286" s="16" t="n"/>
      <c r="F286" s="20" t="n"/>
      <c r="G286" s="20" t="n"/>
      <c r="H286" s="16" t="n"/>
      <c r="I286" s="16" t="n"/>
      <c r="J286" s="17" t="n"/>
      <c r="K286" s="17" t="n"/>
      <c r="L286" s="18">
        <f>IF($C286="","",N($F286)*N(IFERROR(INDEX('Vehículos y choferes'!$B$2:$B$16,MATCH($C286,'Vehículos y choferes'!$A$2:$A$16,0)),0))/100*N(IFERROR(INDEX('Vehículos y choferes'!$C$2:$C$16,MATCH($C286,'Vehículos y choferes'!$A$2:$A$16,0)),0)))</f>
        <v/>
      </c>
      <c r="M286" s="18">
        <f>IF($C286="","",N($F286)*N(IFERROR(INDEX('Vehículos y choferes'!$E$2:$E$16,MATCH($C286,'Vehículos y choferes'!$A$2:$A$16,0)),0)))</f>
        <v/>
      </c>
      <c r="N286" s="18">
        <f>IF($C286="","",N(IFERROR(INDEX('Vehículos y choferes'!$G$2:$G$16,MATCH($C286,'Vehículos y choferes'!$A$2:$A$16,0)),0)))</f>
        <v/>
      </c>
      <c r="O286" s="18">
        <f>IF(AND($D286="",$E286=""),"",N($G286)*(IF($D286="",0,IFERROR(INDEX('Vehículos y choferes'!$J$2:$J$31,MATCH($D286,'Vehículos y choferes'!$I$2:$I$31,0)),0))+IF($E286="",0,IFERROR(INDEX('Vehículos y choferes'!$J$2:$J$31,MATCH($E286,'Vehículos y choferes'!$I$2:$I$31,0)),0))))</f>
        <v/>
      </c>
      <c r="P286" s="18">
        <f>IF(AND($C286="",$D286=""),"",N($K286)+N($L286)+N($M286)+N($N286)+N($O286))</f>
        <v/>
      </c>
      <c r="Q286" s="18">
        <f>IF(OR($P286="",N($I286)=0),"",$P286/$I286)</f>
        <v/>
      </c>
      <c r="R286" s="18">
        <f>IF(OR($P286="",N($F286)=0),"",$P286/$F286)</f>
        <v/>
      </c>
      <c r="S286" s="21">
        <f>IF(OR($P286="",N($J286)=0),"",$P286/$J286)</f>
        <v/>
      </c>
      <c r="T286" s="22">
        <f>IF($S286="","",IF($S286&lt;=Configuración!$C$3,"En objetivo",IF($S286&lt;=Configuración!$C$4,"Alerta","Crítico")))</f>
        <v/>
      </c>
      <c r="U286" s="18">
        <f>IF(OR($Q286="",N(Configuración!$C$3)=0),"",$Q286/Configuración!$C$3)</f>
        <v/>
      </c>
      <c r="V286" s="22">
        <f>IF(OR($H286="",$I286=""),"",MAX(0,$H286-$I286))</f>
        <v/>
      </c>
      <c r="W286" s="16" t="n"/>
    </row>
    <row r="287">
      <c r="A287" s="19" t="n"/>
      <c r="B287" s="16" t="n"/>
      <c r="C287" s="16" t="n"/>
      <c r="D287" s="16" t="n"/>
      <c r="E287" s="16" t="n"/>
      <c r="F287" s="20" t="n"/>
      <c r="G287" s="20" t="n"/>
      <c r="H287" s="16" t="n"/>
      <c r="I287" s="16" t="n"/>
      <c r="J287" s="17" t="n"/>
      <c r="K287" s="17" t="n"/>
      <c r="L287" s="18">
        <f>IF($C287="","",N($F287)*N(IFERROR(INDEX('Vehículos y choferes'!$B$2:$B$16,MATCH($C287,'Vehículos y choferes'!$A$2:$A$16,0)),0))/100*N(IFERROR(INDEX('Vehículos y choferes'!$C$2:$C$16,MATCH($C287,'Vehículos y choferes'!$A$2:$A$16,0)),0)))</f>
        <v/>
      </c>
      <c r="M287" s="18">
        <f>IF($C287="","",N($F287)*N(IFERROR(INDEX('Vehículos y choferes'!$E$2:$E$16,MATCH($C287,'Vehículos y choferes'!$A$2:$A$16,0)),0)))</f>
        <v/>
      </c>
      <c r="N287" s="18">
        <f>IF($C287="","",N(IFERROR(INDEX('Vehículos y choferes'!$G$2:$G$16,MATCH($C287,'Vehículos y choferes'!$A$2:$A$16,0)),0)))</f>
        <v/>
      </c>
      <c r="O287" s="18">
        <f>IF(AND($D287="",$E287=""),"",N($G287)*(IF($D287="",0,IFERROR(INDEX('Vehículos y choferes'!$J$2:$J$31,MATCH($D287,'Vehículos y choferes'!$I$2:$I$31,0)),0))+IF($E287="",0,IFERROR(INDEX('Vehículos y choferes'!$J$2:$J$31,MATCH($E287,'Vehículos y choferes'!$I$2:$I$31,0)),0))))</f>
        <v/>
      </c>
      <c r="P287" s="18">
        <f>IF(AND($C287="",$D287=""),"",N($K287)+N($L287)+N($M287)+N($N287)+N($O287))</f>
        <v/>
      </c>
      <c r="Q287" s="18">
        <f>IF(OR($P287="",N($I287)=0),"",$P287/$I287)</f>
        <v/>
      </c>
      <c r="R287" s="18">
        <f>IF(OR($P287="",N($F287)=0),"",$P287/$F287)</f>
        <v/>
      </c>
      <c r="S287" s="21">
        <f>IF(OR($P287="",N($J287)=0),"",$P287/$J287)</f>
        <v/>
      </c>
      <c r="T287" s="22">
        <f>IF($S287="","",IF($S287&lt;=Configuración!$C$3,"En objetivo",IF($S287&lt;=Configuración!$C$4,"Alerta","Crítico")))</f>
        <v/>
      </c>
      <c r="U287" s="18">
        <f>IF(OR($Q287="",N(Configuración!$C$3)=0),"",$Q287/Configuración!$C$3)</f>
        <v/>
      </c>
      <c r="V287" s="22">
        <f>IF(OR($H287="",$I287=""),"",MAX(0,$H287-$I287))</f>
        <v/>
      </c>
      <c r="W287" s="16" t="n"/>
    </row>
    <row r="288">
      <c r="A288" s="19" t="n"/>
      <c r="B288" s="16" t="n"/>
      <c r="C288" s="16" t="n"/>
      <c r="D288" s="16" t="n"/>
      <c r="E288" s="16" t="n"/>
      <c r="F288" s="20" t="n"/>
      <c r="G288" s="20" t="n"/>
      <c r="H288" s="16" t="n"/>
      <c r="I288" s="16" t="n"/>
      <c r="J288" s="17" t="n"/>
      <c r="K288" s="17" t="n"/>
      <c r="L288" s="18">
        <f>IF($C288="","",N($F288)*N(IFERROR(INDEX('Vehículos y choferes'!$B$2:$B$16,MATCH($C288,'Vehículos y choferes'!$A$2:$A$16,0)),0))/100*N(IFERROR(INDEX('Vehículos y choferes'!$C$2:$C$16,MATCH($C288,'Vehículos y choferes'!$A$2:$A$16,0)),0)))</f>
        <v/>
      </c>
      <c r="M288" s="18">
        <f>IF($C288="","",N($F288)*N(IFERROR(INDEX('Vehículos y choferes'!$E$2:$E$16,MATCH($C288,'Vehículos y choferes'!$A$2:$A$16,0)),0)))</f>
        <v/>
      </c>
      <c r="N288" s="18">
        <f>IF($C288="","",N(IFERROR(INDEX('Vehículos y choferes'!$G$2:$G$16,MATCH($C288,'Vehículos y choferes'!$A$2:$A$16,0)),0)))</f>
        <v/>
      </c>
      <c r="O288" s="18">
        <f>IF(AND($D288="",$E288=""),"",N($G288)*(IF($D288="",0,IFERROR(INDEX('Vehículos y choferes'!$J$2:$J$31,MATCH($D288,'Vehículos y choferes'!$I$2:$I$31,0)),0))+IF($E288="",0,IFERROR(INDEX('Vehículos y choferes'!$J$2:$J$31,MATCH($E288,'Vehículos y choferes'!$I$2:$I$31,0)),0))))</f>
        <v/>
      </c>
      <c r="P288" s="18">
        <f>IF(AND($C288="",$D288=""),"",N($K288)+N($L288)+N($M288)+N($N288)+N($O288))</f>
        <v/>
      </c>
      <c r="Q288" s="18">
        <f>IF(OR($P288="",N($I288)=0),"",$P288/$I288)</f>
        <v/>
      </c>
      <c r="R288" s="18">
        <f>IF(OR($P288="",N($F288)=0),"",$P288/$F288)</f>
        <v/>
      </c>
      <c r="S288" s="21">
        <f>IF(OR($P288="",N($J288)=0),"",$P288/$J288)</f>
        <v/>
      </c>
      <c r="T288" s="22">
        <f>IF($S288="","",IF($S288&lt;=Configuración!$C$3,"En objetivo",IF($S288&lt;=Configuración!$C$4,"Alerta","Crítico")))</f>
        <v/>
      </c>
      <c r="U288" s="18">
        <f>IF(OR($Q288="",N(Configuración!$C$3)=0),"",$Q288/Configuración!$C$3)</f>
        <v/>
      </c>
      <c r="V288" s="22">
        <f>IF(OR($H288="",$I288=""),"",MAX(0,$H288-$I288))</f>
        <v/>
      </c>
      <c r="W288" s="16" t="n"/>
    </row>
    <row r="289">
      <c r="A289" s="19" t="n"/>
      <c r="B289" s="16" t="n"/>
      <c r="C289" s="16" t="n"/>
      <c r="D289" s="16" t="n"/>
      <c r="E289" s="16" t="n"/>
      <c r="F289" s="20" t="n"/>
      <c r="G289" s="20" t="n"/>
      <c r="H289" s="16" t="n"/>
      <c r="I289" s="16" t="n"/>
      <c r="J289" s="17" t="n"/>
      <c r="K289" s="17" t="n"/>
      <c r="L289" s="18">
        <f>IF($C289="","",N($F289)*N(IFERROR(INDEX('Vehículos y choferes'!$B$2:$B$16,MATCH($C289,'Vehículos y choferes'!$A$2:$A$16,0)),0))/100*N(IFERROR(INDEX('Vehículos y choferes'!$C$2:$C$16,MATCH($C289,'Vehículos y choferes'!$A$2:$A$16,0)),0)))</f>
        <v/>
      </c>
      <c r="M289" s="18">
        <f>IF($C289="","",N($F289)*N(IFERROR(INDEX('Vehículos y choferes'!$E$2:$E$16,MATCH($C289,'Vehículos y choferes'!$A$2:$A$16,0)),0)))</f>
        <v/>
      </c>
      <c r="N289" s="18">
        <f>IF($C289="","",N(IFERROR(INDEX('Vehículos y choferes'!$G$2:$G$16,MATCH($C289,'Vehículos y choferes'!$A$2:$A$16,0)),0)))</f>
        <v/>
      </c>
      <c r="O289" s="18">
        <f>IF(AND($D289="",$E289=""),"",N($G289)*(IF($D289="",0,IFERROR(INDEX('Vehículos y choferes'!$J$2:$J$31,MATCH($D289,'Vehículos y choferes'!$I$2:$I$31,0)),0))+IF($E289="",0,IFERROR(INDEX('Vehículos y choferes'!$J$2:$J$31,MATCH($E289,'Vehículos y choferes'!$I$2:$I$31,0)),0))))</f>
        <v/>
      </c>
      <c r="P289" s="18">
        <f>IF(AND($C289="",$D289=""),"",N($K289)+N($L289)+N($M289)+N($N289)+N($O289))</f>
        <v/>
      </c>
      <c r="Q289" s="18">
        <f>IF(OR($P289="",N($I289)=0),"",$P289/$I289)</f>
        <v/>
      </c>
      <c r="R289" s="18">
        <f>IF(OR($P289="",N($F289)=0),"",$P289/$F289)</f>
        <v/>
      </c>
      <c r="S289" s="21">
        <f>IF(OR($P289="",N($J289)=0),"",$P289/$J289)</f>
        <v/>
      </c>
      <c r="T289" s="22">
        <f>IF($S289="","",IF($S289&lt;=Configuración!$C$3,"En objetivo",IF($S289&lt;=Configuración!$C$4,"Alerta","Crítico")))</f>
        <v/>
      </c>
      <c r="U289" s="18">
        <f>IF(OR($Q289="",N(Configuración!$C$3)=0),"",$Q289/Configuración!$C$3)</f>
        <v/>
      </c>
      <c r="V289" s="22">
        <f>IF(OR($H289="",$I289=""),"",MAX(0,$H289-$I289))</f>
        <v/>
      </c>
      <c r="W289" s="16" t="n"/>
    </row>
    <row r="290">
      <c r="A290" s="19" t="n"/>
      <c r="B290" s="16" t="n"/>
      <c r="C290" s="16" t="n"/>
      <c r="D290" s="16" t="n"/>
      <c r="E290" s="16" t="n"/>
      <c r="F290" s="20" t="n"/>
      <c r="G290" s="20" t="n"/>
      <c r="H290" s="16" t="n"/>
      <c r="I290" s="16" t="n"/>
      <c r="J290" s="17" t="n"/>
      <c r="K290" s="17" t="n"/>
      <c r="L290" s="18">
        <f>IF($C290="","",N($F290)*N(IFERROR(INDEX('Vehículos y choferes'!$B$2:$B$16,MATCH($C290,'Vehículos y choferes'!$A$2:$A$16,0)),0))/100*N(IFERROR(INDEX('Vehículos y choferes'!$C$2:$C$16,MATCH($C290,'Vehículos y choferes'!$A$2:$A$16,0)),0)))</f>
        <v/>
      </c>
      <c r="M290" s="18">
        <f>IF($C290="","",N($F290)*N(IFERROR(INDEX('Vehículos y choferes'!$E$2:$E$16,MATCH($C290,'Vehículos y choferes'!$A$2:$A$16,0)),0)))</f>
        <v/>
      </c>
      <c r="N290" s="18">
        <f>IF($C290="","",N(IFERROR(INDEX('Vehículos y choferes'!$G$2:$G$16,MATCH($C290,'Vehículos y choferes'!$A$2:$A$16,0)),0)))</f>
        <v/>
      </c>
      <c r="O290" s="18">
        <f>IF(AND($D290="",$E290=""),"",N($G290)*(IF($D290="",0,IFERROR(INDEX('Vehículos y choferes'!$J$2:$J$31,MATCH($D290,'Vehículos y choferes'!$I$2:$I$31,0)),0))+IF($E290="",0,IFERROR(INDEX('Vehículos y choferes'!$J$2:$J$31,MATCH($E290,'Vehículos y choferes'!$I$2:$I$31,0)),0))))</f>
        <v/>
      </c>
      <c r="P290" s="18">
        <f>IF(AND($C290="",$D290=""),"",N($K290)+N($L290)+N($M290)+N($N290)+N($O290))</f>
        <v/>
      </c>
      <c r="Q290" s="18">
        <f>IF(OR($P290="",N($I290)=0),"",$P290/$I290)</f>
        <v/>
      </c>
      <c r="R290" s="18">
        <f>IF(OR($P290="",N($F290)=0),"",$P290/$F290)</f>
        <v/>
      </c>
      <c r="S290" s="21">
        <f>IF(OR($P290="",N($J290)=0),"",$P290/$J290)</f>
        <v/>
      </c>
      <c r="T290" s="22">
        <f>IF($S290="","",IF($S290&lt;=Configuración!$C$3,"En objetivo",IF($S290&lt;=Configuración!$C$4,"Alerta","Crítico")))</f>
        <v/>
      </c>
      <c r="U290" s="18">
        <f>IF(OR($Q290="",N(Configuración!$C$3)=0),"",$Q290/Configuración!$C$3)</f>
        <v/>
      </c>
      <c r="V290" s="22">
        <f>IF(OR($H290="",$I290=""),"",MAX(0,$H290-$I290))</f>
        <v/>
      </c>
      <c r="W290" s="16" t="n"/>
    </row>
    <row r="291">
      <c r="A291" s="19" t="n"/>
      <c r="B291" s="16" t="n"/>
      <c r="C291" s="16" t="n"/>
      <c r="D291" s="16" t="n"/>
      <c r="E291" s="16" t="n"/>
      <c r="F291" s="20" t="n"/>
      <c r="G291" s="20" t="n"/>
      <c r="H291" s="16" t="n"/>
      <c r="I291" s="16" t="n"/>
      <c r="J291" s="17" t="n"/>
      <c r="K291" s="17" t="n"/>
      <c r="L291" s="18">
        <f>IF($C291="","",N($F291)*N(IFERROR(INDEX('Vehículos y choferes'!$B$2:$B$16,MATCH($C291,'Vehículos y choferes'!$A$2:$A$16,0)),0))/100*N(IFERROR(INDEX('Vehículos y choferes'!$C$2:$C$16,MATCH($C291,'Vehículos y choferes'!$A$2:$A$16,0)),0)))</f>
        <v/>
      </c>
      <c r="M291" s="18">
        <f>IF($C291="","",N($F291)*N(IFERROR(INDEX('Vehículos y choferes'!$E$2:$E$16,MATCH($C291,'Vehículos y choferes'!$A$2:$A$16,0)),0)))</f>
        <v/>
      </c>
      <c r="N291" s="18">
        <f>IF($C291="","",N(IFERROR(INDEX('Vehículos y choferes'!$G$2:$G$16,MATCH($C291,'Vehículos y choferes'!$A$2:$A$16,0)),0)))</f>
        <v/>
      </c>
      <c r="O291" s="18">
        <f>IF(AND($D291="",$E291=""),"",N($G291)*(IF($D291="",0,IFERROR(INDEX('Vehículos y choferes'!$J$2:$J$31,MATCH($D291,'Vehículos y choferes'!$I$2:$I$31,0)),0))+IF($E291="",0,IFERROR(INDEX('Vehículos y choferes'!$J$2:$J$31,MATCH($E291,'Vehículos y choferes'!$I$2:$I$31,0)),0))))</f>
        <v/>
      </c>
      <c r="P291" s="18">
        <f>IF(AND($C291="",$D291=""),"",N($K291)+N($L291)+N($M291)+N($N291)+N($O291))</f>
        <v/>
      </c>
      <c r="Q291" s="18">
        <f>IF(OR($P291="",N($I291)=0),"",$P291/$I291)</f>
        <v/>
      </c>
      <c r="R291" s="18">
        <f>IF(OR($P291="",N($F291)=0),"",$P291/$F291)</f>
        <v/>
      </c>
      <c r="S291" s="21">
        <f>IF(OR($P291="",N($J291)=0),"",$P291/$J291)</f>
        <v/>
      </c>
      <c r="T291" s="22">
        <f>IF($S291="","",IF($S291&lt;=Configuración!$C$3,"En objetivo",IF($S291&lt;=Configuración!$C$4,"Alerta","Crítico")))</f>
        <v/>
      </c>
      <c r="U291" s="18">
        <f>IF(OR($Q291="",N(Configuración!$C$3)=0),"",$Q291/Configuración!$C$3)</f>
        <v/>
      </c>
      <c r="V291" s="22">
        <f>IF(OR($H291="",$I291=""),"",MAX(0,$H291-$I291))</f>
        <v/>
      </c>
      <c r="W291" s="16" t="n"/>
    </row>
    <row r="292">
      <c r="A292" s="19" t="n"/>
      <c r="B292" s="16" t="n"/>
      <c r="C292" s="16" t="n"/>
      <c r="D292" s="16" t="n"/>
      <c r="E292" s="16" t="n"/>
      <c r="F292" s="20" t="n"/>
      <c r="G292" s="20" t="n"/>
      <c r="H292" s="16" t="n"/>
      <c r="I292" s="16" t="n"/>
      <c r="J292" s="17" t="n"/>
      <c r="K292" s="17" t="n"/>
      <c r="L292" s="18">
        <f>IF($C292="","",N($F292)*N(IFERROR(INDEX('Vehículos y choferes'!$B$2:$B$16,MATCH($C292,'Vehículos y choferes'!$A$2:$A$16,0)),0))/100*N(IFERROR(INDEX('Vehículos y choferes'!$C$2:$C$16,MATCH($C292,'Vehículos y choferes'!$A$2:$A$16,0)),0)))</f>
        <v/>
      </c>
      <c r="M292" s="18">
        <f>IF($C292="","",N($F292)*N(IFERROR(INDEX('Vehículos y choferes'!$E$2:$E$16,MATCH($C292,'Vehículos y choferes'!$A$2:$A$16,0)),0)))</f>
        <v/>
      </c>
      <c r="N292" s="18">
        <f>IF($C292="","",N(IFERROR(INDEX('Vehículos y choferes'!$G$2:$G$16,MATCH($C292,'Vehículos y choferes'!$A$2:$A$16,0)),0)))</f>
        <v/>
      </c>
      <c r="O292" s="18">
        <f>IF(AND($D292="",$E292=""),"",N($G292)*(IF($D292="",0,IFERROR(INDEX('Vehículos y choferes'!$J$2:$J$31,MATCH($D292,'Vehículos y choferes'!$I$2:$I$31,0)),0))+IF($E292="",0,IFERROR(INDEX('Vehículos y choferes'!$J$2:$J$31,MATCH($E292,'Vehículos y choferes'!$I$2:$I$31,0)),0))))</f>
        <v/>
      </c>
      <c r="P292" s="18">
        <f>IF(AND($C292="",$D292=""),"",N($K292)+N($L292)+N($M292)+N($N292)+N($O292))</f>
        <v/>
      </c>
      <c r="Q292" s="18">
        <f>IF(OR($P292="",N($I292)=0),"",$P292/$I292)</f>
        <v/>
      </c>
      <c r="R292" s="18">
        <f>IF(OR($P292="",N($F292)=0),"",$P292/$F292)</f>
        <v/>
      </c>
      <c r="S292" s="21">
        <f>IF(OR($P292="",N($J292)=0),"",$P292/$J292)</f>
        <v/>
      </c>
      <c r="T292" s="22">
        <f>IF($S292="","",IF($S292&lt;=Configuración!$C$3,"En objetivo",IF($S292&lt;=Configuración!$C$4,"Alerta","Crítico")))</f>
        <v/>
      </c>
      <c r="U292" s="18">
        <f>IF(OR($Q292="",N(Configuración!$C$3)=0),"",$Q292/Configuración!$C$3)</f>
        <v/>
      </c>
      <c r="V292" s="22">
        <f>IF(OR($H292="",$I292=""),"",MAX(0,$H292-$I292))</f>
        <v/>
      </c>
      <c r="W292" s="16" t="n"/>
    </row>
    <row r="293">
      <c r="A293" s="19" t="n"/>
      <c r="B293" s="16" t="n"/>
      <c r="C293" s="16" t="n"/>
      <c r="D293" s="16" t="n"/>
      <c r="E293" s="16" t="n"/>
      <c r="F293" s="20" t="n"/>
      <c r="G293" s="20" t="n"/>
      <c r="H293" s="16" t="n"/>
      <c r="I293" s="16" t="n"/>
      <c r="J293" s="17" t="n"/>
      <c r="K293" s="17" t="n"/>
      <c r="L293" s="18">
        <f>IF($C293="","",N($F293)*N(IFERROR(INDEX('Vehículos y choferes'!$B$2:$B$16,MATCH($C293,'Vehículos y choferes'!$A$2:$A$16,0)),0))/100*N(IFERROR(INDEX('Vehículos y choferes'!$C$2:$C$16,MATCH($C293,'Vehículos y choferes'!$A$2:$A$16,0)),0)))</f>
        <v/>
      </c>
      <c r="M293" s="18">
        <f>IF($C293="","",N($F293)*N(IFERROR(INDEX('Vehículos y choferes'!$E$2:$E$16,MATCH($C293,'Vehículos y choferes'!$A$2:$A$16,0)),0)))</f>
        <v/>
      </c>
      <c r="N293" s="18">
        <f>IF($C293="","",N(IFERROR(INDEX('Vehículos y choferes'!$G$2:$G$16,MATCH($C293,'Vehículos y choferes'!$A$2:$A$16,0)),0)))</f>
        <v/>
      </c>
      <c r="O293" s="18">
        <f>IF(AND($D293="",$E293=""),"",N($G293)*(IF($D293="",0,IFERROR(INDEX('Vehículos y choferes'!$J$2:$J$31,MATCH($D293,'Vehículos y choferes'!$I$2:$I$31,0)),0))+IF($E293="",0,IFERROR(INDEX('Vehículos y choferes'!$J$2:$J$31,MATCH($E293,'Vehículos y choferes'!$I$2:$I$31,0)),0))))</f>
        <v/>
      </c>
      <c r="P293" s="18">
        <f>IF(AND($C293="",$D293=""),"",N($K293)+N($L293)+N($M293)+N($N293)+N($O293))</f>
        <v/>
      </c>
      <c r="Q293" s="18">
        <f>IF(OR($P293="",N($I293)=0),"",$P293/$I293)</f>
        <v/>
      </c>
      <c r="R293" s="18">
        <f>IF(OR($P293="",N($F293)=0),"",$P293/$F293)</f>
        <v/>
      </c>
      <c r="S293" s="21">
        <f>IF(OR($P293="",N($J293)=0),"",$P293/$J293)</f>
        <v/>
      </c>
      <c r="T293" s="22">
        <f>IF($S293="","",IF($S293&lt;=Configuración!$C$3,"En objetivo",IF($S293&lt;=Configuración!$C$4,"Alerta","Crítico")))</f>
        <v/>
      </c>
      <c r="U293" s="18">
        <f>IF(OR($Q293="",N(Configuración!$C$3)=0),"",$Q293/Configuración!$C$3)</f>
        <v/>
      </c>
      <c r="V293" s="22">
        <f>IF(OR($H293="",$I293=""),"",MAX(0,$H293-$I293))</f>
        <v/>
      </c>
      <c r="W293" s="16" t="n"/>
    </row>
    <row r="294">
      <c r="A294" s="19" t="n"/>
      <c r="B294" s="16" t="n"/>
      <c r="C294" s="16" t="n"/>
      <c r="D294" s="16" t="n"/>
      <c r="E294" s="16" t="n"/>
      <c r="F294" s="20" t="n"/>
      <c r="G294" s="20" t="n"/>
      <c r="H294" s="16" t="n"/>
      <c r="I294" s="16" t="n"/>
      <c r="J294" s="17" t="n"/>
      <c r="K294" s="17" t="n"/>
      <c r="L294" s="18">
        <f>IF($C294="","",N($F294)*N(IFERROR(INDEX('Vehículos y choferes'!$B$2:$B$16,MATCH($C294,'Vehículos y choferes'!$A$2:$A$16,0)),0))/100*N(IFERROR(INDEX('Vehículos y choferes'!$C$2:$C$16,MATCH($C294,'Vehículos y choferes'!$A$2:$A$16,0)),0)))</f>
        <v/>
      </c>
      <c r="M294" s="18">
        <f>IF($C294="","",N($F294)*N(IFERROR(INDEX('Vehículos y choferes'!$E$2:$E$16,MATCH($C294,'Vehículos y choferes'!$A$2:$A$16,0)),0)))</f>
        <v/>
      </c>
      <c r="N294" s="18">
        <f>IF($C294="","",N(IFERROR(INDEX('Vehículos y choferes'!$G$2:$G$16,MATCH($C294,'Vehículos y choferes'!$A$2:$A$16,0)),0)))</f>
        <v/>
      </c>
      <c r="O294" s="18">
        <f>IF(AND($D294="",$E294=""),"",N($G294)*(IF($D294="",0,IFERROR(INDEX('Vehículos y choferes'!$J$2:$J$31,MATCH($D294,'Vehículos y choferes'!$I$2:$I$31,0)),0))+IF($E294="",0,IFERROR(INDEX('Vehículos y choferes'!$J$2:$J$31,MATCH($E294,'Vehículos y choferes'!$I$2:$I$31,0)),0))))</f>
        <v/>
      </c>
      <c r="P294" s="18">
        <f>IF(AND($C294="",$D294=""),"",N($K294)+N($L294)+N($M294)+N($N294)+N($O294))</f>
        <v/>
      </c>
      <c r="Q294" s="18">
        <f>IF(OR($P294="",N($I294)=0),"",$P294/$I294)</f>
        <v/>
      </c>
      <c r="R294" s="18">
        <f>IF(OR($P294="",N($F294)=0),"",$P294/$F294)</f>
        <v/>
      </c>
      <c r="S294" s="21">
        <f>IF(OR($P294="",N($J294)=0),"",$P294/$J294)</f>
        <v/>
      </c>
      <c r="T294" s="22">
        <f>IF($S294="","",IF($S294&lt;=Configuración!$C$3,"En objetivo",IF($S294&lt;=Configuración!$C$4,"Alerta","Crítico")))</f>
        <v/>
      </c>
      <c r="U294" s="18">
        <f>IF(OR($Q294="",N(Configuración!$C$3)=0),"",$Q294/Configuración!$C$3)</f>
        <v/>
      </c>
      <c r="V294" s="22">
        <f>IF(OR($H294="",$I294=""),"",MAX(0,$H294-$I294))</f>
        <v/>
      </c>
      <c r="W294" s="16" t="n"/>
    </row>
    <row r="295">
      <c r="A295" s="19" t="n"/>
      <c r="B295" s="16" t="n"/>
      <c r="C295" s="16" t="n"/>
      <c r="D295" s="16" t="n"/>
      <c r="E295" s="16" t="n"/>
      <c r="F295" s="20" t="n"/>
      <c r="G295" s="20" t="n"/>
      <c r="H295" s="16" t="n"/>
      <c r="I295" s="16" t="n"/>
      <c r="J295" s="17" t="n"/>
      <c r="K295" s="17" t="n"/>
      <c r="L295" s="18">
        <f>IF($C295="","",N($F295)*N(IFERROR(INDEX('Vehículos y choferes'!$B$2:$B$16,MATCH($C295,'Vehículos y choferes'!$A$2:$A$16,0)),0))/100*N(IFERROR(INDEX('Vehículos y choferes'!$C$2:$C$16,MATCH($C295,'Vehículos y choferes'!$A$2:$A$16,0)),0)))</f>
        <v/>
      </c>
      <c r="M295" s="18">
        <f>IF($C295="","",N($F295)*N(IFERROR(INDEX('Vehículos y choferes'!$E$2:$E$16,MATCH($C295,'Vehículos y choferes'!$A$2:$A$16,0)),0)))</f>
        <v/>
      </c>
      <c r="N295" s="18">
        <f>IF($C295="","",N(IFERROR(INDEX('Vehículos y choferes'!$G$2:$G$16,MATCH($C295,'Vehículos y choferes'!$A$2:$A$16,0)),0)))</f>
        <v/>
      </c>
      <c r="O295" s="18">
        <f>IF(AND($D295="",$E295=""),"",N($G295)*(IF($D295="",0,IFERROR(INDEX('Vehículos y choferes'!$J$2:$J$31,MATCH($D295,'Vehículos y choferes'!$I$2:$I$31,0)),0))+IF($E295="",0,IFERROR(INDEX('Vehículos y choferes'!$J$2:$J$31,MATCH($E295,'Vehículos y choferes'!$I$2:$I$31,0)),0))))</f>
        <v/>
      </c>
      <c r="P295" s="18">
        <f>IF(AND($C295="",$D295=""),"",N($K295)+N($L295)+N($M295)+N($N295)+N($O295))</f>
        <v/>
      </c>
      <c r="Q295" s="18">
        <f>IF(OR($P295="",N($I295)=0),"",$P295/$I295)</f>
        <v/>
      </c>
      <c r="R295" s="18">
        <f>IF(OR($P295="",N($F295)=0),"",$P295/$F295)</f>
        <v/>
      </c>
      <c r="S295" s="21">
        <f>IF(OR($P295="",N($J295)=0),"",$P295/$J295)</f>
        <v/>
      </c>
      <c r="T295" s="22">
        <f>IF($S295="","",IF($S295&lt;=Configuración!$C$3,"En objetivo",IF($S295&lt;=Configuración!$C$4,"Alerta","Crítico")))</f>
        <v/>
      </c>
      <c r="U295" s="18">
        <f>IF(OR($Q295="",N(Configuración!$C$3)=0),"",$Q295/Configuración!$C$3)</f>
        <v/>
      </c>
      <c r="V295" s="22">
        <f>IF(OR($H295="",$I295=""),"",MAX(0,$H295-$I295))</f>
        <v/>
      </c>
      <c r="W295" s="16" t="n"/>
    </row>
    <row r="296">
      <c r="A296" s="19" t="n"/>
      <c r="B296" s="16" t="n"/>
      <c r="C296" s="16" t="n"/>
      <c r="D296" s="16" t="n"/>
      <c r="E296" s="16" t="n"/>
      <c r="F296" s="20" t="n"/>
      <c r="G296" s="20" t="n"/>
      <c r="H296" s="16" t="n"/>
      <c r="I296" s="16" t="n"/>
      <c r="J296" s="17" t="n"/>
      <c r="K296" s="17" t="n"/>
      <c r="L296" s="18">
        <f>IF($C296="","",N($F296)*N(IFERROR(INDEX('Vehículos y choferes'!$B$2:$B$16,MATCH($C296,'Vehículos y choferes'!$A$2:$A$16,0)),0))/100*N(IFERROR(INDEX('Vehículos y choferes'!$C$2:$C$16,MATCH($C296,'Vehículos y choferes'!$A$2:$A$16,0)),0)))</f>
        <v/>
      </c>
      <c r="M296" s="18">
        <f>IF($C296="","",N($F296)*N(IFERROR(INDEX('Vehículos y choferes'!$E$2:$E$16,MATCH($C296,'Vehículos y choferes'!$A$2:$A$16,0)),0)))</f>
        <v/>
      </c>
      <c r="N296" s="18">
        <f>IF($C296="","",N(IFERROR(INDEX('Vehículos y choferes'!$G$2:$G$16,MATCH($C296,'Vehículos y choferes'!$A$2:$A$16,0)),0)))</f>
        <v/>
      </c>
      <c r="O296" s="18">
        <f>IF(AND($D296="",$E296=""),"",N($G296)*(IF($D296="",0,IFERROR(INDEX('Vehículos y choferes'!$J$2:$J$31,MATCH($D296,'Vehículos y choferes'!$I$2:$I$31,0)),0))+IF($E296="",0,IFERROR(INDEX('Vehículos y choferes'!$J$2:$J$31,MATCH($E296,'Vehículos y choferes'!$I$2:$I$31,0)),0))))</f>
        <v/>
      </c>
      <c r="P296" s="18">
        <f>IF(AND($C296="",$D296=""),"",N($K296)+N($L296)+N($M296)+N($N296)+N($O296))</f>
        <v/>
      </c>
      <c r="Q296" s="18">
        <f>IF(OR($P296="",N($I296)=0),"",$P296/$I296)</f>
        <v/>
      </c>
      <c r="R296" s="18">
        <f>IF(OR($P296="",N($F296)=0),"",$P296/$F296)</f>
        <v/>
      </c>
      <c r="S296" s="21">
        <f>IF(OR($P296="",N($J296)=0),"",$P296/$J296)</f>
        <v/>
      </c>
      <c r="T296" s="22">
        <f>IF($S296="","",IF($S296&lt;=Configuración!$C$3,"En objetivo",IF($S296&lt;=Configuración!$C$4,"Alerta","Crítico")))</f>
        <v/>
      </c>
      <c r="U296" s="18">
        <f>IF(OR($Q296="",N(Configuración!$C$3)=0),"",$Q296/Configuración!$C$3)</f>
        <v/>
      </c>
      <c r="V296" s="22">
        <f>IF(OR($H296="",$I296=""),"",MAX(0,$H296-$I296))</f>
        <v/>
      </c>
      <c r="W296" s="16" t="n"/>
    </row>
    <row r="297">
      <c r="A297" s="19" t="n"/>
      <c r="B297" s="16" t="n"/>
      <c r="C297" s="16" t="n"/>
      <c r="D297" s="16" t="n"/>
      <c r="E297" s="16" t="n"/>
      <c r="F297" s="20" t="n"/>
      <c r="G297" s="20" t="n"/>
      <c r="H297" s="16" t="n"/>
      <c r="I297" s="16" t="n"/>
      <c r="J297" s="17" t="n"/>
      <c r="K297" s="17" t="n"/>
      <c r="L297" s="18">
        <f>IF($C297="","",N($F297)*N(IFERROR(INDEX('Vehículos y choferes'!$B$2:$B$16,MATCH($C297,'Vehículos y choferes'!$A$2:$A$16,0)),0))/100*N(IFERROR(INDEX('Vehículos y choferes'!$C$2:$C$16,MATCH($C297,'Vehículos y choferes'!$A$2:$A$16,0)),0)))</f>
        <v/>
      </c>
      <c r="M297" s="18">
        <f>IF($C297="","",N($F297)*N(IFERROR(INDEX('Vehículos y choferes'!$E$2:$E$16,MATCH($C297,'Vehículos y choferes'!$A$2:$A$16,0)),0)))</f>
        <v/>
      </c>
      <c r="N297" s="18">
        <f>IF($C297="","",N(IFERROR(INDEX('Vehículos y choferes'!$G$2:$G$16,MATCH($C297,'Vehículos y choferes'!$A$2:$A$16,0)),0)))</f>
        <v/>
      </c>
      <c r="O297" s="18">
        <f>IF(AND($D297="",$E297=""),"",N($G297)*(IF($D297="",0,IFERROR(INDEX('Vehículos y choferes'!$J$2:$J$31,MATCH($D297,'Vehículos y choferes'!$I$2:$I$31,0)),0))+IF($E297="",0,IFERROR(INDEX('Vehículos y choferes'!$J$2:$J$31,MATCH($E297,'Vehículos y choferes'!$I$2:$I$31,0)),0))))</f>
        <v/>
      </c>
      <c r="P297" s="18">
        <f>IF(AND($C297="",$D297=""),"",N($K297)+N($L297)+N($M297)+N($N297)+N($O297))</f>
        <v/>
      </c>
      <c r="Q297" s="18">
        <f>IF(OR($P297="",N($I297)=0),"",$P297/$I297)</f>
        <v/>
      </c>
      <c r="R297" s="18">
        <f>IF(OR($P297="",N($F297)=0),"",$P297/$F297)</f>
        <v/>
      </c>
      <c r="S297" s="21">
        <f>IF(OR($P297="",N($J297)=0),"",$P297/$J297)</f>
        <v/>
      </c>
      <c r="T297" s="22">
        <f>IF($S297="","",IF($S297&lt;=Configuración!$C$3,"En objetivo",IF($S297&lt;=Configuración!$C$4,"Alerta","Crítico")))</f>
        <v/>
      </c>
      <c r="U297" s="18">
        <f>IF(OR($Q297="",N(Configuración!$C$3)=0),"",$Q297/Configuración!$C$3)</f>
        <v/>
      </c>
      <c r="V297" s="22">
        <f>IF(OR($H297="",$I297=""),"",MAX(0,$H297-$I297))</f>
        <v/>
      </c>
      <c r="W297" s="16" t="n"/>
    </row>
    <row r="298">
      <c r="A298" s="19" t="n"/>
      <c r="B298" s="16" t="n"/>
      <c r="C298" s="16" t="n"/>
      <c r="D298" s="16" t="n"/>
      <c r="E298" s="16" t="n"/>
      <c r="F298" s="20" t="n"/>
      <c r="G298" s="20" t="n"/>
      <c r="H298" s="16" t="n"/>
      <c r="I298" s="16" t="n"/>
      <c r="J298" s="17" t="n"/>
      <c r="K298" s="17" t="n"/>
      <c r="L298" s="18">
        <f>IF($C298="","",N($F298)*N(IFERROR(INDEX('Vehículos y choferes'!$B$2:$B$16,MATCH($C298,'Vehículos y choferes'!$A$2:$A$16,0)),0))/100*N(IFERROR(INDEX('Vehículos y choferes'!$C$2:$C$16,MATCH($C298,'Vehículos y choferes'!$A$2:$A$16,0)),0)))</f>
        <v/>
      </c>
      <c r="M298" s="18">
        <f>IF($C298="","",N($F298)*N(IFERROR(INDEX('Vehículos y choferes'!$E$2:$E$16,MATCH($C298,'Vehículos y choferes'!$A$2:$A$16,0)),0)))</f>
        <v/>
      </c>
      <c r="N298" s="18">
        <f>IF($C298="","",N(IFERROR(INDEX('Vehículos y choferes'!$G$2:$G$16,MATCH($C298,'Vehículos y choferes'!$A$2:$A$16,0)),0)))</f>
        <v/>
      </c>
      <c r="O298" s="18">
        <f>IF(AND($D298="",$E298=""),"",N($G298)*(IF($D298="",0,IFERROR(INDEX('Vehículos y choferes'!$J$2:$J$31,MATCH($D298,'Vehículos y choferes'!$I$2:$I$31,0)),0))+IF($E298="",0,IFERROR(INDEX('Vehículos y choferes'!$J$2:$J$31,MATCH($E298,'Vehículos y choferes'!$I$2:$I$31,0)),0))))</f>
        <v/>
      </c>
      <c r="P298" s="18">
        <f>IF(AND($C298="",$D298=""),"",N($K298)+N($L298)+N($M298)+N($N298)+N($O298))</f>
        <v/>
      </c>
      <c r="Q298" s="18">
        <f>IF(OR($P298="",N($I298)=0),"",$P298/$I298)</f>
        <v/>
      </c>
      <c r="R298" s="18">
        <f>IF(OR($P298="",N($F298)=0),"",$P298/$F298)</f>
        <v/>
      </c>
      <c r="S298" s="21">
        <f>IF(OR($P298="",N($J298)=0),"",$P298/$J298)</f>
        <v/>
      </c>
      <c r="T298" s="22">
        <f>IF($S298="","",IF($S298&lt;=Configuración!$C$3,"En objetivo",IF($S298&lt;=Configuración!$C$4,"Alerta","Crítico")))</f>
        <v/>
      </c>
      <c r="U298" s="18">
        <f>IF(OR($Q298="",N(Configuración!$C$3)=0),"",$Q298/Configuración!$C$3)</f>
        <v/>
      </c>
      <c r="V298" s="22">
        <f>IF(OR($H298="",$I298=""),"",MAX(0,$H298-$I298))</f>
        <v/>
      </c>
      <c r="W298" s="16" t="n"/>
    </row>
    <row r="299">
      <c r="A299" s="19" t="n"/>
      <c r="B299" s="16" t="n"/>
      <c r="C299" s="16" t="n"/>
      <c r="D299" s="16" t="n"/>
      <c r="E299" s="16" t="n"/>
      <c r="F299" s="20" t="n"/>
      <c r="G299" s="20" t="n"/>
      <c r="H299" s="16" t="n"/>
      <c r="I299" s="16" t="n"/>
      <c r="J299" s="17" t="n"/>
      <c r="K299" s="17" t="n"/>
      <c r="L299" s="18">
        <f>IF($C299="","",N($F299)*N(IFERROR(INDEX('Vehículos y choferes'!$B$2:$B$16,MATCH($C299,'Vehículos y choferes'!$A$2:$A$16,0)),0))/100*N(IFERROR(INDEX('Vehículos y choferes'!$C$2:$C$16,MATCH($C299,'Vehículos y choferes'!$A$2:$A$16,0)),0)))</f>
        <v/>
      </c>
      <c r="M299" s="18">
        <f>IF($C299="","",N($F299)*N(IFERROR(INDEX('Vehículos y choferes'!$E$2:$E$16,MATCH($C299,'Vehículos y choferes'!$A$2:$A$16,0)),0)))</f>
        <v/>
      </c>
      <c r="N299" s="18">
        <f>IF($C299="","",N(IFERROR(INDEX('Vehículos y choferes'!$G$2:$G$16,MATCH($C299,'Vehículos y choferes'!$A$2:$A$16,0)),0)))</f>
        <v/>
      </c>
      <c r="O299" s="18">
        <f>IF(AND($D299="",$E299=""),"",N($G299)*(IF($D299="",0,IFERROR(INDEX('Vehículos y choferes'!$J$2:$J$31,MATCH($D299,'Vehículos y choferes'!$I$2:$I$31,0)),0))+IF($E299="",0,IFERROR(INDEX('Vehículos y choferes'!$J$2:$J$31,MATCH($E299,'Vehículos y choferes'!$I$2:$I$31,0)),0))))</f>
        <v/>
      </c>
      <c r="P299" s="18">
        <f>IF(AND($C299="",$D299=""),"",N($K299)+N($L299)+N($M299)+N($N299)+N($O299))</f>
        <v/>
      </c>
      <c r="Q299" s="18">
        <f>IF(OR($P299="",N($I299)=0),"",$P299/$I299)</f>
        <v/>
      </c>
      <c r="R299" s="18">
        <f>IF(OR($P299="",N($F299)=0),"",$P299/$F299)</f>
        <v/>
      </c>
      <c r="S299" s="21">
        <f>IF(OR($P299="",N($J299)=0),"",$P299/$J299)</f>
        <v/>
      </c>
      <c r="T299" s="22">
        <f>IF($S299="","",IF($S299&lt;=Configuración!$C$3,"En objetivo",IF($S299&lt;=Configuración!$C$4,"Alerta","Crítico")))</f>
        <v/>
      </c>
      <c r="U299" s="18">
        <f>IF(OR($Q299="",N(Configuración!$C$3)=0),"",$Q299/Configuración!$C$3)</f>
        <v/>
      </c>
      <c r="V299" s="22">
        <f>IF(OR($H299="",$I299=""),"",MAX(0,$H299-$I299))</f>
        <v/>
      </c>
      <c r="W299" s="16" t="n"/>
    </row>
    <row r="300">
      <c r="A300" s="19" t="n"/>
      <c r="B300" s="16" t="n"/>
      <c r="C300" s="16" t="n"/>
      <c r="D300" s="16" t="n"/>
      <c r="E300" s="16" t="n"/>
      <c r="F300" s="20" t="n"/>
      <c r="G300" s="20" t="n"/>
      <c r="H300" s="16" t="n"/>
      <c r="I300" s="16" t="n"/>
      <c r="J300" s="17" t="n"/>
      <c r="K300" s="17" t="n"/>
      <c r="L300" s="18">
        <f>IF($C300="","",N($F300)*N(IFERROR(INDEX('Vehículos y choferes'!$B$2:$B$16,MATCH($C300,'Vehículos y choferes'!$A$2:$A$16,0)),0))/100*N(IFERROR(INDEX('Vehículos y choferes'!$C$2:$C$16,MATCH($C300,'Vehículos y choferes'!$A$2:$A$16,0)),0)))</f>
        <v/>
      </c>
      <c r="M300" s="18">
        <f>IF($C300="","",N($F300)*N(IFERROR(INDEX('Vehículos y choferes'!$E$2:$E$16,MATCH($C300,'Vehículos y choferes'!$A$2:$A$16,0)),0)))</f>
        <v/>
      </c>
      <c r="N300" s="18">
        <f>IF($C300="","",N(IFERROR(INDEX('Vehículos y choferes'!$G$2:$G$16,MATCH($C300,'Vehículos y choferes'!$A$2:$A$16,0)),0)))</f>
        <v/>
      </c>
      <c r="O300" s="18">
        <f>IF(AND($D300="",$E300=""),"",N($G300)*(IF($D300="",0,IFERROR(INDEX('Vehículos y choferes'!$J$2:$J$31,MATCH($D300,'Vehículos y choferes'!$I$2:$I$31,0)),0))+IF($E300="",0,IFERROR(INDEX('Vehículos y choferes'!$J$2:$J$31,MATCH($E300,'Vehículos y choferes'!$I$2:$I$31,0)),0))))</f>
        <v/>
      </c>
      <c r="P300" s="18">
        <f>IF(AND($C300="",$D300=""),"",N($K300)+N($L300)+N($M300)+N($N300)+N($O300))</f>
        <v/>
      </c>
      <c r="Q300" s="18">
        <f>IF(OR($P300="",N($I300)=0),"",$P300/$I300)</f>
        <v/>
      </c>
      <c r="R300" s="18">
        <f>IF(OR($P300="",N($F300)=0),"",$P300/$F300)</f>
        <v/>
      </c>
      <c r="S300" s="21">
        <f>IF(OR($P300="",N($J300)=0),"",$P300/$J300)</f>
        <v/>
      </c>
      <c r="T300" s="22">
        <f>IF($S300="","",IF($S300&lt;=Configuración!$C$3,"En objetivo",IF($S300&lt;=Configuración!$C$4,"Alerta","Crítico")))</f>
        <v/>
      </c>
      <c r="U300" s="18">
        <f>IF(OR($Q300="",N(Configuración!$C$3)=0),"",$Q300/Configuración!$C$3)</f>
        <v/>
      </c>
      <c r="V300" s="22">
        <f>IF(OR($H300="",$I300=""),"",MAX(0,$H300-$I300))</f>
        <v/>
      </c>
      <c r="W300" s="16" t="n"/>
    </row>
    <row r="301">
      <c r="A301" s="19" t="n"/>
      <c r="B301" s="16" t="n"/>
      <c r="C301" s="16" t="n"/>
      <c r="D301" s="16" t="n"/>
      <c r="E301" s="16" t="n"/>
      <c r="F301" s="20" t="n"/>
      <c r="G301" s="20" t="n"/>
      <c r="H301" s="16" t="n"/>
      <c r="I301" s="16" t="n"/>
      <c r="J301" s="17" t="n"/>
      <c r="K301" s="17" t="n"/>
      <c r="L301" s="18">
        <f>IF($C301="","",N($F301)*N(IFERROR(INDEX('Vehículos y choferes'!$B$2:$B$16,MATCH($C301,'Vehículos y choferes'!$A$2:$A$16,0)),0))/100*N(IFERROR(INDEX('Vehículos y choferes'!$C$2:$C$16,MATCH($C301,'Vehículos y choferes'!$A$2:$A$16,0)),0)))</f>
        <v/>
      </c>
      <c r="M301" s="18">
        <f>IF($C301="","",N($F301)*N(IFERROR(INDEX('Vehículos y choferes'!$E$2:$E$16,MATCH($C301,'Vehículos y choferes'!$A$2:$A$16,0)),0)))</f>
        <v/>
      </c>
      <c r="N301" s="18">
        <f>IF($C301="","",N(IFERROR(INDEX('Vehículos y choferes'!$G$2:$G$16,MATCH($C301,'Vehículos y choferes'!$A$2:$A$16,0)),0)))</f>
        <v/>
      </c>
      <c r="O301" s="18">
        <f>IF(AND($D301="",$E301=""),"",N($G301)*(IF($D301="",0,IFERROR(INDEX('Vehículos y choferes'!$J$2:$J$31,MATCH($D301,'Vehículos y choferes'!$I$2:$I$31,0)),0))+IF($E301="",0,IFERROR(INDEX('Vehículos y choferes'!$J$2:$J$31,MATCH($E301,'Vehículos y choferes'!$I$2:$I$31,0)),0))))</f>
        <v/>
      </c>
      <c r="P301" s="18">
        <f>IF(AND($C301="",$D301=""),"",N($K301)+N($L301)+N($M301)+N($N301)+N($O301))</f>
        <v/>
      </c>
      <c r="Q301" s="18">
        <f>IF(OR($P301="",N($I301)=0),"",$P301/$I301)</f>
        <v/>
      </c>
      <c r="R301" s="18">
        <f>IF(OR($P301="",N($F301)=0),"",$P301/$F301)</f>
        <v/>
      </c>
      <c r="S301" s="21">
        <f>IF(OR($P301="",N($J301)=0),"",$P301/$J301)</f>
        <v/>
      </c>
      <c r="T301" s="22">
        <f>IF($S301="","",IF($S301&lt;=Configuración!$C$3,"En objetivo",IF($S301&lt;=Configuración!$C$4,"Alerta","Crítico")))</f>
        <v/>
      </c>
      <c r="U301" s="18">
        <f>IF(OR($Q301="",N(Configuración!$C$3)=0),"",$Q301/Configuración!$C$3)</f>
        <v/>
      </c>
      <c r="V301" s="22">
        <f>IF(OR($H301="",$I301=""),"",MAX(0,$H301-$I301))</f>
        <v/>
      </c>
      <c r="W301" s="16" t="n"/>
    </row>
    <row r="302">
      <c r="A302" s="19" t="n"/>
      <c r="B302" s="16" t="n"/>
      <c r="C302" s="16" t="n"/>
      <c r="D302" s="16" t="n"/>
      <c r="E302" s="16" t="n"/>
      <c r="F302" s="20" t="n"/>
      <c r="G302" s="20" t="n"/>
      <c r="H302" s="16" t="n"/>
      <c r="I302" s="16" t="n"/>
      <c r="J302" s="17" t="n"/>
      <c r="K302" s="17" t="n"/>
      <c r="L302" s="18">
        <f>IF($C302="","",N($F302)*N(IFERROR(INDEX('Vehículos y choferes'!$B$2:$B$16,MATCH($C302,'Vehículos y choferes'!$A$2:$A$16,0)),0))/100*N(IFERROR(INDEX('Vehículos y choferes'!$C$2:$C$16,MATCH($C302,'Vehículos y choferes'!$A$2:$A$16,0)),0)))</f>
        <v/>
      </c>
      <c r="M302" s="18">
        <f>IF($C302="","",N($F302)*N(IFERROR(INDEX('Vehículos y choferes'!$E$2:$E$16,MATCH($C302,'Vehículos y choferes'!$A$2:$A$16,0)),0)))</f>
        <v/>
      </c>
      <c r="N302" s="18">
        <f>IF($C302="","",N(IFERROR(INDEX('Vehículos y choferes'!$G$2:$G$16,MATCH($C302,'Vehículos y choferes'!$A$2:$A$16,0)),0)))</f>
        <v/>
      </c>
      <c r="O302" s="18">
        <f>IF(AND($D302="",$E302=""),"",N($G302)*(IF($D302="",0,IFERROR(INDEX('Vehículos y choferes'!$J$2:$J$31,MATCH($D302,'Vehículos y choferes'!$I$2:$I$31,0)),0))+IF($E302="",0,IFERROR(INDEX('Vehículos y choferes'!$J$2:$J$31,MATCH($E302,'Vehículos y choferes'!$I$2:$I$31,0)),0))))</f>
        <v/>
      </c>
      <c r="P302" s="18">
        <f>IF(AND($C302="",$D302=""),"",N($K302)+N($L302)+N($M302)+N($N302)+N($O302))</f>
        <v/>
      </c>
      <c r="Q302" s="18">
        <f>IF(OR($P302="",N($I302)=0),"",$P302/$I302)</f>
        <v/>
      </c>
      <c r="R302" s="18">
        <f>IF(OR($P302="",N($F302)=0),"",$P302/$F302)</f>
        <v/>
      </c>
      <c r="S302" s="21">
        <f>IF(OR($P302="",N($J302)=0),"",$P302/$J302)</f>
        <v/>
      </c>
      <c r="T302" s="22">
        <f>IF($S302="","",IF($S302&lt;=Configuración!$C$3,"En objetivo",IF($S302&lt;=Configuración!$C$4,"Alerta","Crítico")))</f>
        <v/>
      </c>
      <c r="U302" s="18">
        <f>IF(OR($Q302="",N(Configuración!$C$3)=0),"",$Q302/Configuración!$C$3)</f>
        <v/>
      </c>
      <c r="V302" s="22">
        <f>IF(OR($H302="",$I302=""),"",MAX(0,$H302-$I302))</f>
        <v/>
      </c>
      <c r="W302" s="16" t="n"/>
    </row>
    <row r="303">
      <c r="A303" s="19" t="n"/>
      <c r="B303" s="16" t="n"/>
      <c r="C303" s="16" t="n"/>
      <c r="D303" s="16" t="n"/>
      <c r="E303" s="16" t="n"/>
      <c r="F303" s="20" t="n"/>
      <c r="G303" s="20" t="n"/>
      <c r="H303" s="16" t="n"/>
      <c r="I303" s="16" t="n"/>
      <c r="J303" s="17" t="n"/>
      <c r="K303" s="17" t="n"/>
      <c r="L303" s="18">
        <f>IF($C303="","",N($F303)*N(IFERROR(INDEX('Vehículos y choferes'!$B$2:$B$16,MATCH($C303,'Vehículos y choferes'!$A$2:$A$16,0)),0))/100*N(IFERROR(INDEX('Vehículos y choferes'!$C$2:$C$16,MATCH($C303,'Vehículos y choferes'!$A$2:$A$16,0)),0)))</f>
        <v/>
      </c>
      <c r="M303" s="18">
        <f>IF($C303="","",N($F303)*N(IFERROR(INDEX('Vehículos y choferes'!$E$2:$E$16,MATCH($C303,'Vehículos y choferes'!$A$2:$A$16,0)),0)))</f>
        <v/>
      </c>
      <c r="N303" s="18">
        <f>IF($C303="","",N(IFERROR(INDEX('Vehículos y choferes'!$G$2:$G$16,MATCH($C303,'Vehículos y choferes'!$A$2:$A$16,0)),0)))</f>
        <v/>
      </c>
      <c r="O303" s="18">
        <f>IF(AND($D303="",$E303=""),"",N($G303)*(IF($D303="",0,IFERROR(INDEX('Vehículos y choferes'!$J$2:$J$31,MATCH($D303,'Vehículos y choferes'!$I$2:$I$31,0)),0))+IF($E303="",0,IFERROR(INDEX('Vehículos y choferes'!$J$2:$J$31,MATCH($E303,'Vehículos y choferes'!$I$2:$I$31,0)),0))))</f>
        <v/>
      </c>
      <c r="P303" s="18">
        <f>IF(AND($C303="",$D303=""),"",N($K303)+N($L303)+N($M303)+N($N303)+N($O303))</f>
        <v/>
      </c>
      <c r="Q303" s="18">
        <f>IF(OR($P303="",N($I303)=0),"",$P303/$I303)</f>
        <v/>
      </c>
      <c r="R303" s="18">
        <f>IF(OR($P303="",N($F303)=0),"",$P303/$F303)</f>
        <v/>
      </c>
      <c r="S303" s="21">
        <f>IF(OR($P303="",N($J303)=0),"",$P303/$J303)</f>
        <v/>
      </c>
      <c r="T303" s="22">
        <f>IF($S303="","",IF($S303&lt;=Configuración!$C$3,"En objetivo",IF($S303&lt;=Configuración!$C$4,"Alerta","Crítico")))</f>
        <v/>
      </c>
      <c r="U303" s="18">
        <f>IF(OR($Q303="",N(Configuración!$C$3)=0),"",$Q303/Configuración!$C$3)</f>
        <v/>
      </c>
      <c r="V303" s="22">
        <f>IF(OR($H303="",$I303=""),"",MAX(0,$H303-$I303))</f>
        <v/>
      </c>
      <c r="W303" s="16" t="n"/>
    </row>
    <row r="304">
      <c r="A304" s="19" t="n"/>
      <c r="B304" s="16" t="n"/>
      <c r="C304" s="16" t="n"/>
      <c r="D304" s="16" t="n"/>
      <c r="E304" s="16" t="n"/>
      <c r="F304" s="20" t="n"/>
      <c r="G304" s="20" t="n"/>
      <c r="H304" s="16" t="n"/>
      <c r="I304" s="16" t="n"/>
      <c r="J304" s="17" t="n"/>
      <c r="K304" s="17" t="n"/>
      <c r="L304" s="18">
        <f>IF($C304="","",N($F304)*N(IFERROR(INDEX('Vehículos y choferes'!$B$2:$B$16,MATCH($C304,'Vehículos y choferes'!$A$2:$A$16,0)),0))/100*N(IFERROR(INDEX('Vehículos y choferes'!$C$2:$C$16,MATCH($C304,'Vehículos y choferes'!$A$2:$A$16,0)),0)))</f>
        <v/>
      </c>
      <c r="M304" s="18">
        <f>IF($C304="","",N($F304)*N(IFERROR(INDEX('Vehículos y choferes'!$E$2:$E$16,MATCH($C304,'Vehículos y choferes'!$A$2:$A$16,0)),0)))</f>
        <v/>
      </c>
      <c r="N304" s="18">
        <f>IF($C304="","",N(IFERROR(INDEX('Vehículos y choferes'!$G$2:$G$16,MATCH($C304,'Vehículos y choferes'!$A$2:$A$16,0)),0)))</f>
        <v/>
      </c>
      <c r="O304" s="18">
        <f>IF(AND($D304="",$E304=""),"",N($G304)*(IF($D304="",0,IFERROR(INDEX('Vehículos y choferes'!$J$2:$J$31,MATCH($D304,'Vehículos y choferes'!$I$2:$I$31,0)),0))+IF($E304="",0,IFERROR(INDEX('Vehículos y choferes'!$J$2:$J$31,MATCH($E304,'Vehículos y choferes'!$I$2:$I$31,0)),0))))</f>
        <v/>
      </c>
      <c r="P304" s="18">
        <f>IF(AND($C304="",$D304=""),"",N($K304)+N($L304)+N($M304)+N($N304)+N($O304))</f>
        <v/>
      </c>
      <c r="Q304" s="18">
        <f>IF(OR($P304="",N($I304)=0),"",$P304/$I304)</f>
        <v/>
      </c>
      <c r="R304" s="18">
        <f>IF(OR($P304="",N($F304)=0),"",$P304/$F304)</f>
        <v/>
      </c>
      <c r="S304" s="21">
        <f>IF(OR($P304="",N($J304)=0),"",$P304/$J304)</f>
        <v/>
      </c>
      <c r="T304" s="22">
        <f>IF($S304="","",IF($S304&lt;=Configuración!$C$3,"En objetivo",IF($S304&lt;=Configuración!$C$4,"Alerta","Crítico")))</f>
        <v/>
      </c>
      <c r="U304" s="18">
        <f>IF(OR($Q304="",N(Configuración!$C$3)=0),"",$Q304/Configuración!$C$3)</f>
        <v/>
      </c>
      <c r="V304" s="22">
        <f>IF(OR($H304="",$I304=""),"",MAX(0,$H304-$I304))</f>
        <v/>
      </c>
      <c r="W304" s="16" t="n"/>
    </row>
    <row r="305">
      <c r="A305" s="19" t="n"/>
      <c r="B305" s="16" t="n"/>
      <c r="C305" s="16" t="n"/>
      <c r="D305" s="16" t="n"/>
      <c r="E305" s="16" t="n"/>
      <c r="F305" s="20" t="n"/>
      <c r="G305" s="20" t="n"/>
      <c r="H305" s="16" t="n"/>
      <c r="I305" s="16" t="n"/>
      <c r="J305" s="17" t="n"/>
      <c r="K305" s="17" t="n"/>
      <c r="L305" s="18">
        <f>IF($C305="","",N($F305)*N(IFERROR(INDEX('Vehículos y choferes'!$B$2:$B$16,MATCH($C305,'Vehículos y choferes'!$A$2:$A$16,0)),0))/100*N(IFERROR(INDEX('Vehículos y choferes'!$C$2:$C$16,MATCH($C305,'Vehículos y choferes'!$A$2:$A$16,0)),0)))</f>
        <v/>
      </c>
      <c r="M305" s="18">
        <f>IF($C305="","",N($F305)*N(IFERROR(INDEX('Vehículos y choferes'!$E$2:$E$16,MATCH($C305,'Vehículos y choferes'!$A$2:$A$16,0)),0)))</f>
        <v/>
      </c>
      <c r="N305" s="18">
        <f>IF($C305="","",N(IFERROR(INDEX('Vehículos y choferes'!$G$2:$G$16,MATCH($C305,'Vehículos y choferes'!$A$2:$A$16,0)),0)))</f>
        <v/>
      </c>
      <c r="O305" s="18">
        <f>IF(AND($D305="",$E305=""),"",N($G305)*(IF($D305="",0,IFERROR(INDEX('Vehículos y choferes'!$J$2:$J$31,MATCH($D305,'Vehículos y choferes'!$I$2:$I$31,0)),0))+IF($E305="",0,IFERROR(INDEX('Vehículos y choferes'!$J$2:$J$31,MATCH($E305,'Vehículos y choferes'!$I$2:$I$31,0)),0))))</f>
        <v/>
      </c>
      <c r="P305" s="18">
        <f>IF(AND($C305="",$D305=""),"",N($K305)+N($L305)+N($M305)+N($N305)+N($O305))</f>
        <v/>
      </c>
      <c r="Q305" s="18">
        <f>IF(OR($P305="",N($I305)=0),"",$P305/$I305)</f>
        <v/>
      </c>
      <c r="R305" s="18">
        <f>IF(OR($P305="",N($F305)=0),"",$P305/$F305)</f>
        <v/>
      </c>
      <c r="S305" s="21">
        <f>IF(OR($P305="",N($J305)=0),"",$P305/$J305)</f>
        <v/>
      </c>
      <c r="T305" s="22">
        <f>IF($S305="","",IF($S305&lt;=Configuración!$C$3,"En objetivo",IF($S305&lt;=Configuración!$C$4,"Alerta","Crítico")))</f>
        <v/>
      </c>
      <c r="U305" s="18">
        <f>IF(OR($Q305="",N(Configuración!$C$3)=0),"",$Q305/Configuración!$C$3)</f>
        <v/>
      </c>
      <c r="V305" s="22">
        <f>IF(OR($H305="",$I305=""),"",MAX(0,$H305-$I305))</f>
        <v/>
      </c>
      <c r="W305" s="16" t="n"/>
    </row>
    <row r="306">
      <c r="A306" s="19" t="n"/>
      <c r="B306" s="16" t="n"/>
      <c r="C306" s="16" t="n"/>
      <c r="D306" s="16" t="n"/>
      <c r="E306" s="16" t="n"/>
      <c r="F306" s="20" t="n"/>
      <c r="G306" s="20" t="n"/>
      <c r="H306" s="16" t="n"/>
      <c r="I306" s="16" t="n"/>
      <c r="J306" s="17" t="n"/>
      <c r="K306" s="17" t="n"/>
      <c r="L306" s="18">
        <f>IF($C306="","",N($F306)*N(IFERROR(INDEX('Vehículos y choferes'!$B$2:$B$16,MATCH($C306,'Vehículos y choferes'!$A$2:$A$16,0)),0))/100*N(IFERROR(INDEX('Vehículos y choferes'!$C$2:$C$16,MATCH($C306,'Vehículos y choferes'!$A$2:$A$16,0)),0)))</f>
        <v/>
      </c>
      <c r="M306" s="18">
        <f>IF($C306="","",N($F306)*N(IFERROR(INDEX('Vehículos y choferes'!$E$2:$E$16,MATCH($C306,'Vehículos y choferes'!$A$2:$A$16,0)),0)))</f>
        <v/>
      </c>
      <c r="N306" s="18">
        <f>IF($C306="","",N(IFERROR(INDEX('Vehículos y choferes'!$G$2:$G$16,MATCH($C306,'Vehículos y choferes'!$A$2:$A$16,0)),0)))</f>
        <v/>
      </c>
      <c r="O306" s="18">
        <f>IF(AND($D306="",$E306=""),"",N($G306)*(IF($D306="",0,IFERROR(INDEX('Vehículos y choferes'!$J$2:$J$31,MATCH($D306,'Vehículos y choferes'!$I$2:$I$31,0)),0))+IF($E306="",0,IFERROR(INDEX('Vehículos y choferes'!$J$2:$J$31,MATCH($E306,'Vehículos y choferes'!$I$2:$I$31,0)),0))))</f>
        <v/>
      </c>
      <c r="P306" s="18">
        <f>IF(AND($C306="",$D306=""),"",N($K306)+N($L306)+N($M306)+N($N306)+N($O306))</f>
        <v/>
      </c>
      <c r="Q306" s="18">
        <f>IF(OR($P306="",N($I306)=0),"",$P306/$I306)</f>
        <v/>
      </c>
      <c r="R306" s="18">
        <f>IF(OR($P306="",N($F306)=0),"",$P306/$F306)</f>
        <v/>
      </c>
      <c r="S306" s="21">
        <f>IF(OR($P306="",N($J306)=0),"",$P306/$J306)</f>
        <v/>
      </c>
      <c r="T306" s="22">
        <f>IF($S306="","",IF($S306&lt;=Configuración!$C$3,"En objetivo",IF($S306&lt;=Configuración!$C$4,"Alerta","Crítico")))</f>
        <v/>
      </c>
      <c r="U306" s="18">
        <f>IF(OR($Q306="",N(Configuración!$C$3)=0),"",$Q306/Configuración!$C$3)</f>
        <v/>
      </c>
      <c r="V306" s="22">
        <f>IF(OR($H306="",$I306=""),"",MAX(0,$H306-$I306))</f>
        <v/>
      </c>
      <c r="W306" s="16" t="n"/>
    </row>
    <row r="307">
      <c r="A307" s="19" t="n"/>
      <c r="B307" s="16" t="n"/>
      <c r="C307" s="16" t="n"/>
      <c r="D307" s="16" t="n"/>
      <c r="E307" s="16" t="n"/>
      <c r="F307" s="20" t="n"/>
      <c r="G307" s="20" t="n"/>
      <c r="H307" s="16" t="n"/>
      <c r="I307" s="16" t="n"/>
      <c r="J307" s="17" t="n"/>
      <c r="K307" s="17" t="n"/>
      <c r="L307" s="18">
        <f>IF($C307="","",N($F307)*N(IFERROR(INDEX('Vehículos y choferes'!$B$2:$B$16,MATCH($C307,'Vehículos y choferes'!$A$2:$A$16,0)),0))/100*N(IFERROR(INDEX('Vehículos y choferes'!$C$2:$C$16,MATCH($C307,'Vehículos y choferes'!$A$2:$A$16,0)),0)))</f>
        <v/>
      </c>
      <c r="M307" s="18">
        <f>IF($C307="","",N($F307)*N(IFERROR(INDEX('Vehículos y choferes'!$E$2:$E$16,MATCH($C307,'Vehículos y choferes'!$A$2:$A$16,0)),0)))</f>
        <v/>
      </c>
      <c r="N307" s="18">
        <f>IF($C307="","",N(IFERROR(INDEX('Vehículos y choferes'!$G$2:$G$16,MATCH($C307,'Vehículos y choferes'!$A$2:$A$16,0)),0)))</f>
        <v/>
      </c>
      <c r="O307" s="18">
        <f>IF(AND($D307="",$E307=""),"",N($G307)*(IF($D307="",0,IFERROR(INDEX('Vehículos y choferes'!$J$2:$J$31,MATCH($D307,'Vehículos y choferes'!$I$2:$I$31,0)),0))+IF($E307="",0,IFERROR(INDEX('Vehículos y choferes'!$J$2:$J$31,MATCH($E307,'Vehículos y choferes'!$I$2:$I$31,0)),0))))</f>
        <v/>
      </c>
      <c r="P307" s="18">
        <f>IF(AND($C307="",$D307=""),"",N($K307)+N($L307)+N($M307)+N($N307)+N($O307))</f>
        <v/>
      </c>
      <c r="Q307" s="18">
        <f>IF(OR($P307="",N($I307)=0),"",$P307/$I307)</f>
        <v/>
      </c>
      <c r="R307" s="18">
        <f>IF(OR($P307="",N($F307)=0),"",$P307/$F307)</f>
        <v/>
      </c>
      <c r="S307" s="21">
        <f>IF(OR($P307="",N($J307)=0),"",$P307/$J307)</f>
        <v/>
      </c>
      <c r="T307" s="22">
        <f>IF($S307="","",IF($S307&lt;=Configuración!$C$3,"En objetivo",IF($S307&lt;=Configuración!$C$4,"Alerta","Crítico")))</f>
        <v/>
      </c>
      <c r="U307" s="18">
        <f>IF(OR($Q307="",N(Configuración!$C$3)=0),"",$Q307/Configuración!$C$3)</f>
        <v/>
      </c>
      <c r="V307" s="22">
        <f>IF(OR($H307="",$I307=""),"",MAX(0,$H307-$I307))</f>
        <v/>
      </c>
      <c r="W307" s="16" t="n"/>
    </row>
    <row r="308">
      <c r="A308" s="19" t="n"/>
      <c r="B308" s="16" t="n"/>
      <c r="C308" s="16" t="n"/>
      <c r="D308" s="16" t="n"/>
      <c r="E308" s="16" t="n"/>
      <c r="F308" s="20" t="n"/>
      <c r="G308" s="20" t="n"/>
      <c r="H308" s="16" t="n"/>
      <c r="I308" s="16" t="n"/>
      <c r="J308" s="17" t="n"/>
      <c r="K308" s="17" t="n"/>
      <c r="L308" s="18">
        <f>IF($C308="","",N($F308)*N(IFERROR(INDEX('Vehículos y choferes'!$B$2:$B$16,MATCH($C308,'Vehículos y choferes'!$A$2:$A$16,0)),0))/100*N(IFERROR(INDEX('Vehículos y choferes'!$C$2:$C$16,MATCH($C308,'Vehículos y choferes'!$A$2:$A$16,0)),0)))</f>
        <v/>
      </c>
      <c r="M308" s="18">
        <f>IF($C308="","",N($F308)*N(IFERROR(INDEX('Vehículos y choferes'!$E$2:$E$16,MATCH($C308,'Vehículos y choferes'!$A$2:$A$16,0)),0)))</f>
        <v/>
      </c>
      <c r="N308" s="18">
        <f>IF($C308="","",N(IFERROR(INDEX('Vehículos y choferes'!$G$2:$G$16,MATCH($C308,'Vehículos y choferes'!$A$2:$A$16,0)),0)))</f>
        <v/>
      </c>
      <c r="O308" s="18">
        <f>IF(AND($D308="",$E308=""),"",N($G308)*(IF($D308="",0,IFERROR(INDEX('Vehículos y choferes'!$J$2:$J$31,MATCH($D308,'Vehículos y choferes'!$I$2:$I$31,0)),0))+IF($E308="",0,IFERROR(INDEX('Vehículos y choferes'!$J$2:$J$31,MATCH($E308,'Vehículos y choferes'!$I$2:$I$31,0)),0))))</f>
        <v/>
      </c>
      <c r="P308" s="18">
        <f>IF(AND($C308="",$D308=""),"",N($K308)+N($L308)+N($M308)+N($N308)+N($O308))</f>
        <v/>
      </c>
      <c r="Q308" s="18">
        <f>IF(OR($P308="",N($I308)=0),"",$P308/$I308)</f>
        <v/>
      </c>
      <c r="R308" s="18">
        <f>IF(OR($P308="",N($F308)=0),"",$P308/$F308)</f>
        <v/>
      </c>
      <c r="S308" s="21">
        <f>IF(OR($P308="",N($J308)=0),"",$P308/$J308)</f>
        <v/>
      </c>
      <c r="T308" s="22">
        <f>IF($S308="","",IF($S308&lt;=Configuración!$C$3,"En objetivo",IF($S308&lt;=Configuración!$C$4,"Alerta","Crítico")))</f>
        <v/>
      </c>
      <c r="U308" s="18">
        <f>IF(OR($Q308="",N(Configuración!$C$3)=0),"",$Q308/Configuración!$C$3)</f>
        <v/>
      </c>
      <c r="V308" s="22">
        <f>IF(OR($H308="",$I308=""),"",MAX(0,$H308-$I308))</f>
        <v/>
      </c>
      <c r="W308" s="16" t="n"/>
    </row>
    <row r="309">
      <c r="A309" s="19" t="n"/>
      <c r="B309" s="16" t="n"/>
      <c r="C309" s="16" t="n"/>
      <c r="D309" s="16" t="n"/>
      <c r="E309" s="16" t="n"/>
      <c r="F309" s="20" t="n"/>
      <c r="G309" s="20" t="n"/>
      <c r="H309" s="16" t="n"/>
      <c r="I309" s="16" t="n"/>
      <c r="J309" s="17" t="n"/>
      <c r="K309" s="17" t="n"/>
      <c r="L309" s="18">
        <f>IF($C309="","",N($F309)*N(IFERROR(INDEX('Vehículos y choferes'!$B$2:$B$16,MATCH($C309,'Vehículos y choferes'!$A$2:$A$16,0)),0))/100*N(IFERROR(INDEX('Vehículos y choferes'!$C$2:$C$16,MATCH($C309,'Vehículos y choferes'!$A$2:$A$16,0)),0)))</f>
        <v/>
      </c>
      <c r="M309" s="18">
        <f>IF($C309="","",N($F309)*N(IFERROR(INDEX('Vehículos y choferes'!$E$2:$E$16,MATCH($C309,'Vehículos y choferes'!$A$2:$A$16,0)),0)))</f>
        <v/>
      </c>
      <c r="N309" s="18">
        <f>IF($C309="","",N(IFERROR(INDEX('Vehículos y choferes'!$G$2:$G$16,MATCH($C309,'Vehículos y choferes'!$A$2:$A$16,0)),0)))</f>
        <v/>
      </c>
      <c r="O309" s="18">
        <f>IF(AND($D309="",$E309=""),"",N($G309)*(IF($D309="",0,IFERROR(INDEX('Vehículos y choferes'!$J$2:$J$31,MATCH($D309,'Vehículos y choferes'!$I$2:$I$31,0)),0))+IF($E309="",0,IFERROR(INDEX('Vehículos y choferes'!$J$2:$J$31,MATCH($E309,'Vehículos y choferes'!$I$2:$I$31,0)),0))))</f>
        <v/>
      </c>
      <c r="P309" s="18">
        <f>IF(AND($C309="",$D309=""),"",N($K309)+N($L309)+N($M309)+N($N309)+N($O309))</f>
        <v/>
      </c>
      <c r="Q309" s="18">
        <f>IF(OR($P309="",N($I309)=0),"",$P309/$I309)</f>
        <v/>
      </c>
      <c r="R309" s="18">
        <f>IF(OR($P309="",N($F309)=0),"",$P309/$F309)</f>
        <v/>
      </c>
      <c r="S309" s="21">
        <f>IF(OR($P309="",N($J309)=0),"",$P309/$J309)</f>
        <v/>
      </c>
      <c r="T309" s="22">
        <f>IF($S309="","",IF($S309&lt;=Configuración!$C$3,"En objetivo",IF($S309&lt;=Configuración!$C$4,"Alerta","Crítico")))</f>
        <v/>
      </c>
      <c r="U309" s="18">
        <f>IF(OR($Q309="",N(Configuración!$C$3)=0),"",$Q309/Configuración!$C$3)</f>
        <v/>
      </c>
      <c r="V309" s="22">
        <f>IF(OR($H309="",$I309=""),"",MAX(0,$H309-$I309))</f>
        <v/>
      </c>
      <c r="W309" s="16" t="n"/>
    </row>
    <row r="310">
      <c r="A310" s="19" t="n"/>
      <c r="B310" s="16" t="n"/>
      <c r="C310" s="16" t="n"/>
      <c r="D310" s="16" t="n"/>
      <c r="E310" s="16" t="n"/>
      <c r="F310" s="20" t="n"/>
      <c r="G310" s="20" t="n"/>
      <c r="H310" s="16" t="n"/>
      <c r="I310" s="16" t="n"/>
      <c r="J310" s="17" t="n"/>
      <c r="K310" s="17" t="n"/>
      <c r="L310" s="18">
        <f>IF($C310="","",N($F310)*N(IFERROR(INDEX('Vehículos y choferes'!$B$2:$B$16,MATCH($C310,'Vehículos y choferes'!$A$2:$A$16,0)),0))/100*N(IFERROR(INDEX('Vehículos y choferes'!$C$2:$C$16,MATCH($C310,'Vehículos y choferes'!$A$2:$A$16,0)),0)))</f>
        <v/>
      </c>
      <c r="M310" s="18">
        <f>IF($C310="","",N($F310)*N(IFERROR(INDEX('Vehículos y choferes'!$E$2:$E$16,MATCH($C310,'Vehículos y choferes'!$A$2:$A$16,0)),0)))</f>
        <v/>
      </c>
      <c r="N310" s="18">
        <f>IF($C310="","",N(IFERROR(INDEX('Vehículos y choferes'!$G$2:$G$16,MATCH($C310,'Vehículos y choferes'!$A$2:$A$16,0)),0)))</f>
        <v/>
      </c>
      <c r="O310" s="18">
        <f>IF(AND($D310="",$E310=""),"",N($G310)*(IF($D310="",0,IFERROR(INDEX('Vehículos y choferes'!$J$2:$J$31,MATCH($D310,'Vehículos y choferes'!$I$2:$I$31,0)),0))+IF($E310="",0,IFERROR(INDEX('Vehículos y choferes'!$J$2:$J$31,MATCH($E310,'Vehículos y choferes'!$I$2:$I$31,0)),0))))</f>
        <v/>
      </c>
      <c r="P310" s="18">
        <f>IF(AND($C310="",$D310=""),"",N($K310)+N($L310)+N($M310)+N($N310)+N($O310))</f>
        <v/>
      </c>
      <c r="Q310" s="18">
        <f>IF(OR($P310="",N($I310)=0),"",$P310/$I310)</f>
        <v/>
      </c>
      <c r="R310" s="18">
        <f>IF(OR($P310="",N($F310)=0),"",$P310/$F310)</f>
        <v/>
      </c>
      <c r="S310" s="21">
        <f>IF(OR($P310="",N($J310)=0),"",$P310/$J310)</f>
        <v/>
      </c>
      <c r="T310" s="22">
        <f>IF($S310="","",IF($S310&lt;=Configuración!$C$3,"En objetivo",IF($S310&lt;=Configuración!$C$4,"Alerta","Crítico")))</f>
        <v/>
      </c>
      <c r="U310" s="18">
        <f>IF(OR($Q310="",N(Configuración!$C$3)=0),"",$Q310/Configuración!$C$3)</f>
        <v/>
      </c>
      <c r="V310" s="22">
        <f>IF(OR($H310="",$I310=""),"",MAX(0,$H310-$I310))</f>
        <v/>
      </c>
      <c r="W310" s="16" t="n"/>
    </row>
    <row r="311">
      <c r="A311" s="19" t="n"/>
      <c r="B311" s="16" t="n"/>
      <c r="C311" s="16" t="n"/>
      <c r="D311" s="16" t="n"/>
      <c r="E311" s="16" t="n"/>
      <c r="F311" s="20" t="n"/>
      <c r="G311" s="20" t="n"/>
      <c r="H311" s="16" t="n"/>
      <c r="I311" s="16" t="n"/>
      <c r="J311" s="17" t="n"/>
      <c r="K311" s="17" t="n"/>
      <c r="L311" s="18">
        <f>IF($C311="","",N($F311)*N(IFERROR(INDEX('Vehículos y choferes'!$B$2:$B$16,MATCH($C311,'Vehículos y choferes'!$A$2:$A$16,0)),0))/100*N(IFERROR(INDEX('Vehículos y choferes'!$C$2:$C$16,MATCH($C311,'Vehículos y choferes'!$A$2:$A$16,0)),0)))</f>
        <v/>
      </c>
      <c r="M311" s="18">
        <f>IF($C311="","",N($F311)*N(IFERROR(INDEX('Vehículos y choferes'!$E$2:$E$16,MATCH($C311,'Vehículos y choferes'!$A$2:$A$16,0)),0)))</f>
        <v/>
      </c>
      <c r="N311" s="18">
        <f>IF($C311="","",N(IFERROR(INDEX('Vehículos y choferes'!$G$2:$G$16,MATCH($C311,'Vehículos y choferes'!$A$2:$A$16,0)),0)))</f>
        <v/>
      </c>
      <c r="O311" s="18">
        <f>IF(AND($D311="",$E311=""),"",N($G311)*(IF($D311="",0,IFERROR(INDEX('Vehículos y choferes'!$J$2:$J$31,MATCH($D311,'Vehículos y choferes'!$I$2:$I$31,0)),0))+IF($E311="",0,IFERROR(INDEX('Vehículos y choferes'!$J$2:$J$31,MATCH($E311,'Vehículos y choferes'!$I$2:$I$31,0)),0))))</f>
        <v/>
      </c>
      <c r="P311" s="18">
        <f>IF(AND($C311="",$D311=""),"",N($K311)+N($L311)+N($M311)+N($N311)+N($O311))</f>
        <v/>
      </c>
      <c r="Q311" s="18">
        <f>IF(OR($P311="",N($I311)=0),"",$P311/$I311)</f>
        <v/>
      </c>
      <c r="R311" s="18">
        <f>IF(OR($P311="",N($F311)=0),"",$P311/$F311)</f>
        <v/>
      </c>
      <c r="S311" s="21">
        <f>IF(OR($P311="",N($J311)=0),"",$P311/$J311)</f>
        <v/>
      </c>
      <c r="T311" s="22">
        <f>IF($S311="","",IF($S311&lt;=Configuración!$C$3,"En objetivo",IF($S311&lt;=Configuración!$C$4,"Alerta","Crítico")))</f>
        <v/>
      </c>
      <c r="U311" s="18">
        <f>IF(OR($Q311="",N(Configuración!$C$3)=0),"",$Q311/Configuración!$C$3)</f>
        <v/>
      </c>
      <c r="V311" s="22">
        <f>IF(OR($H311="",$I311=""),"",MAX(0,$H311-$I311))</f>
        <v/>
      </c>
      <c r="W311" s="16" t="n"/>
    </row>
    <row r="312">
      <c r="A312" s="19" t="n"/>
      <c r="B312" s="16" t="n"/>
      <c r="C312" s="16" t="n"/>
      <c r="D312" s="16" t="n"/>
      <c r="E312" s="16" t="n"/>
      <c r="F312" s="20" t="n"/>
      <c r="G312" s="20" t="n"/>
      <c r="H312" s="16" t="n"/>
      <c r="I312" s="16" t="n"/>
      <c r="J312" s="17" t="n"/>
      <c r="K312" s="17" t="n"/>
      <c r="L312" s="18">
        <f>IF($C312="","",N($F312)*N(IFERROR(INDEX('Vehículos y choferes'!$B$2:$B$16,MATCH($C312,'Vehículos y choferes'!$A$2:$A$16,0)),0))/100*N(IFERROR(INDEX('Vehículos y choferes'!$C$2:$C$16,MATCH($C312,'Vehículos y choferes'!$A$2:$A$16,0)),0)))</f>
        <v/>
      </c>
      <c r="M312" s="18">
        <f>IF($C312="","",N($F312)*N(IFERROR(INDEX('Vehículos y choferes'!$E$2:$E$16,MATCH($C312,'Vehículos y choferes'!$A$2:$A$16,0)),0)))</f>
        <v/>
      </c>
      <c r="N312" s="18">
        <f>IF($C312="","",N(IFERROR(INDEX('Vehículos y choferes'!$G$2:$G$16,MATCH($C312,'Vehículos y choferes'!$A$2:$A$16,0)),0)))</f>
        <v/>
      </c>
      <c r="O312" s="18">
        <f>IF(AND($D312="",$E312=""),"",N($G312)*(IF($D312="",0,IFERROR(INDEX('Vehículos y choferes'!$J$2:$J$31,MATCH($D312,'Vehículos y choferes'!$I$2:$I$31,0)),0))+IF($E312="",0,IFERROR(INDEX('Vehículos y choferes'!$J$2:$J$31,MATCH($E312,'Vehículos y choferes'!$I$2:$I$31,0)),0))))</f>
        <v/>
      </c>
      <c r="P312" s="18">
        <f>IF(AND($C312="",$D312=""),"",N($K312)+N($L312)+N($M312)+N($N312)+N($O312))</f>
        <v/>
      </c>
      <c r="Q312" s="18">
        <f>IF(OR($P312="",N($I312)=0),"",$P312/$I312)</f>
        <v/>
      </c>
      <c r="R312" s="18">
        <f>IF(OR($P312="",N($F312)=0),"",$P312/$F312)</f>
        <v/>
      </c>
      <c r="S312" s="21">
        <f>IF(OR($P312="",N($J312)=0),"",$P312/$J312)</f>
        <v/>
      </c>
      <c r="T312" s="22">
        <f>IF($S312="","",IF($S312&lt;=Configuración!$C$3,"En objetivo",IF($S312&lt;=Configuración!$C$4,"Alerta","Crítico")))</f>
        <v/>
      </c>
      <c r="U312" s="18">
        <f>IF(OR($Q312="",N(Configuración!$C$3)=0),"",$Q312/Configuración!$C$3)</f>
        <v/>
      </c>
      <c r="V312" s="22">
        <f>IF(OR($H312="",$I312=""),"",MAX(0,$H312-$I312))</f>
        <v/>
      </c>
      <c r="W312" s="16" t="n"/>
    </row>
    <row r="313">
      <c r="A313" s="19" t="n"/>
      <c r="B313" s="16" t="n"/>
      <c r="C313" s="16" t="n"/>
      <c r="D313" s="16" t="n"/>
      <c r="E313" s="16" t="n"/>
      <c r="F313" s="20" t="n"/>
      <c r="G313" s="20" t="n"/>
      <c r="H313" s="16" t="n"/>
      <c r="I313" s="16" t="n"/>
      <c r="J313" s="17" t="n"/>
      <c r="K313" s="17" t="n"/>
      <c r="L313" s="18">
        <f>IF($C313="","",N($F313)*N(IFERROR(INDEX('Vehículos y choferes'!$B$2:$B$16,MATCH($C313,'Vehículos y choferes'!$A$2:$A$16,0)),0))/100*N(IFERROR(INDEX('Vehículos y choferes'!$C$2:$C$16,MATCH($C313,'Vehículos y choferes'!$A$2:$A$16,0)),0)))</f>
        <v/>
      </c>
      <c r="M313" s="18">
        <f>IF($C313="","",N($F313)*N(IFERROR(INDEX('Vehículos y choferes'!$E$2:$E$16,MATCH($C313,'Vehículos y choferes'!$A$2:$A$16,0)),0)))</f>
        <v/>
      </c>
      <c r="N313" s="18">
        <f>IF($C313="","",N(IFERROR(INDEX('Vehículos y choferes'!$G$2:$G$16,MATCH($C313,'Vehículos y choferes'!$A$2:$A$16,0)),0)))</f>
        <v/>
      </c>
      <c r="O313" s="18">
        <f>IF(AND($D313="",$E313=""),"",N($G313)*(IF($D313="",0,IFERROR(INDEX('Vehículos y choferes'!$J$2:$J$31,MATCH($D313,'Vehículos y choferes'!$I$2:$I$31,0)),0))+IF($E313="",0,IFERROR(INDEX('Vehículos y choferes'!$J$2:$J$31,MATCH($E313,'Vehículos y choferes'!$I$2:$I$31,0)),0))))</f>
        <v/>
      </c>
      <c r="P313" s="18">
        <f>IF(AND($C313="",$D313=""),"",N($K313)+N($L313)+N($M313)+N($N313)+N($O313))</f>
        <v/>
      </c>
      <c r="Q313" s="18">
        <f>IF(OR($P313="",N($I313)=0),"",$P313/$I313)</f>
        <v/>
      </c>
      <c r="R313" s="18">
        <f>IF(OR($P313="",N($F313)=0),"",$P313/$F313)</f>
        <v/>
      </c>
      <c r="S313" s="21">
        <f>IF(OR($P313="",N($J313)=0),"",$P313/$J313)</f>
        <v/>
      </c>
      <c r="T313" s="22">
        <f>IF($S313="","",IF($S313&lt;=Configuración!$C$3,"En objetivo",IF($S313&lt;=Configuración!$C$4,"Alerta","Crítico")))</f>
        <v/>
      </c>
      <c r="U313" s="18">
        <f>IF(OR($Q313="",N(Configuración!$C$3)=0),"",$Q313/Configuración!$C$3)</f>
        <v/>
      </c>
      <c r="V313" s="22">
        <f>IF(OR($H313="",$I313=""),"",MAX(0,$H313-$I313))</f>
        <v/>
      </c>
      <c r="W313" s="16" t="n"/>
    </row>
    <row r="314">
      <c r="A314" s="19" t="n"/>
      <c r="B314" s="16" t="n"/>
      <c r="C314" s="16" t="n"/>
      <c r="D314" s="16" t="n"/>
      <c r="E314" s="16" t="n"/>
      <c r="F314" s="20" t="n"/>
      <c r="G314" s="20" t="n"/>
      <c r="H314" s="16" t="n"/>
      <c r="I314" s="16" t="n"/>
      <c r="J314" s="17" t="n"/>
      <c r="K314" s="17" t="n"/>
      <c r="L314" s="18">
        <f>IF($C314="","",N($F314)*N(IFERROR(INDEX('Vehículos y choferes'!$B$2:$B$16,MATCH($C314,'Vehículos y choferes'!$A$2:$A$16,0)),0))/100*N(IFERROR(INDEX('Vehículos y choferes'!$C$2:$C$16,MATCH($C314,'Vehículos y choferes'!$A$2:$A$16,0)),0)))</f>
        <v/>
      </c>
      <c r="M314" s="18">
        <f>IF($C314="","",N($F314)*N(IFERROR(INDEX('Vehículos y choferes'!$E$2:$E$16,MATCH($C314,'Vehículos y choferes'!$A$2:$A$16,0)),0)))</f>
        <v/>
      </c>
      <c r="N314" s="18">
        <f>IF($C314="","",N(IFERROR(INDEX('Vehículos y choferes'!$G$2:$G$16,MATCH($C314,'Vehículos y choferes'!$A$2:$A$16,0)),0)))</f>
        <v/>
      </c>
      <c r="O314" s="18">
        <f>IF(AND($D314="",$E314=""),"",N($G314)*(IF($D314="",0,IFERROR(INDEX('Vehículos y choferes'!$J$2:$J$31,MATCH($D314,'Vehículos y choferes'!$I$2:$I$31,0)),0))+IF($E314="",0,IFERROR(INDEX('Vehículos y choferes'!$J$2:$J$31,MATCH($E314,'Vehículos y choferes'!$I$2:$I$31,0)),0))))</f>
        <v/>
      </c>
      <c r="P314" s="18">
        <f>IF(AND($C314="",$D314=""),"",N($K314)+N($L314)+N($M314)+N($N314)+N($O314))</f>
        <v/>
      </c>
      <c r="Q314" s="18">
        <f>IF(OR($P314="",N($I314)=0),"",$P314/$I314)</f>
        <v/>
      </c>
      <c r="R314" s="18">
        <f>IF(OR($P314="",N($F314)=0),"",$P314/$F314)</f>
        <v/>
      </c>
      <c r="S314" s="21">
        <f>IF(OR($P314="",N($J314)=0),"",$P314/$J314)</f>
        <v/>
      </c>
      <c r="T314" s="22">
        <f>IF($S314="","",IF($S314&lt;=Configuración!$C$3,"En objetivo",IF($S314&lt;=Configuración!$C$4,"Alerta","Crítico")))</f>
        <v/>
      </c>
      <c r="U314" s="18">
        <f>IF(OR($Q314="",N(Configuración!$C$3)=0),"",$Q314/Configuración!$C$3)</f>
        <v/>
      </c>
      <c r="V314" s="22">
        <f>IF(OR($H314="",$I314=""),"",MAX(0,$H314-$I314))</f>
        <v/>
      </c>
      <c r="W314" s="16" t="n"/>
    </row>
    <row r="315">
      <c r="A315" s="19" t="n"/>
      <c r="B315" s="16" t="n"/>
      <c r="C315" s="16" t="n"/>
      <c r="D315" s="16" t="n"/>
      <c r="E315" s="16" t="n"/>
      <c r="F315" s="20" t="n"/>
      <c r="G315" s="20" t="n"/>
      <c r="H315" s="16" t="n"/>
      <c r="I315" s="16" t="n"/>
      <c r="J315" s="17" t="n"/>
      <c r="K315" s="17" t="n"/>
      <c r="L315" s="18">
        <f>IF($C315="","",N($F315)*N(IFERROR(INDEX('Vehículos y choferes'!$B$2:$B$16,MATCH($C315,'Vehículos y choferes'!$A$2:$A$16,0)),0))/100*N(IFERROR(INDEX('Vehículos y choferes'!$C$2:$C$16,MATCH($C315,'Vehículos y choferes'!$A$2:$A$16,0)),0)))</f>
        <v/>
      </c>
      <c r="M315" s="18">
        <f>IF($C315="","",N($F315)*N(IFERROR(INDEX('Vehículos y choferes'!$E$2:$E$16,MATCH($C315,'Vehículos y choferes'!$A$2:$A$16,0)),0)))</f>
        <v/>
      </c>
      <c r="N315" s="18">
        <f>IF($C315="","",N(IFERROR(INDEX('Vehículos y choferes'!$G$2:$G$16,MATCH($C315,'Vehículos y choferes'!$A$2:$A$16,0)),0)))</f>
        <v/>
      </c>
      <c r="O315" s="18">
        <f>IF(AND($D315="",$E315=""),"",N($G315)*(IF($D315="",0,IFERROR(INDEX('Vehículos y choferes'!$J$2:$J$31,MATCH($D315,'Vehículos y choferes'!$I$2:$I$31,0)),0))+IF($E315="",0,IFERROR(INDEX('Vehículos y choferes'!$J$2:$J$31,MATCH($E315,'Vehículos y choferes'!$I$2:$I$31,0)),0))))</f>
        <v/>
      </c>
      <c r="P315" s="18">
        <f>IF(AND($C315="",$D315=""),"",N($K315)+N($L315)+N($M315)+N($N315)+N($O315))</f>
        <v/>
      </c>
      <c r="Q315" s="18">
        <f>IF(OR($P315="",N($I315)=0),"",$P315/$I315)</f>
        <v/>
      </c>
      <c r="R315" s="18">
        <f>IF(OR($P315="",N($F315)=0),"",$P315/$F315)</f>
        <v/>
      </c>
      <c r="S315" s="21">
        <f>IF(OR($P315="",N($J315)=0),"",$P315/$J315)</f>
        <v/>
      </c>
      <c r="T315" s="22">
        <f>IF($S315="","",IF($S315&lt;=Configuración!$C$3,"En objetivo",IF($S315&lt;=Configuración!$C$4,"Alerta","Crítico")))</f>
        <v/>
      </c>
      <c r="U315" s="18">
        <f>IF(OR($Q315="",N(Configuración!$C$3)=0),"",$Q315/Configuración!$C$3)</f>
        <v/>
      </c>
      <c r="V315" s="22">
        <f>IF(OR($H315="",$I315=""),"",MAX(0,$H315-$I315))</f>
        <v/>
      </c>
      <c r="W315" s="16" t="n"/>
    </row>
    <row r="316">
      <c r="A316" s="19" t="n"/>
      <c r="B316" s="16" t="n"/>
      <c r="C316" s="16" t="n"/>
      <c r="D316" s="16" t="n"/>
      <c r="E316" s="16" t="n"/>
      <c r="F316" s="20" t="n"/>
      <c r="G316" s="20" t="n"/>
      <c r="H316" s="16" t="n"/>
      <c r="I316" s="16" t="n"/>
      <c r="J316" s="17" t="n"/>
      <c r="K316" s="17" t="n"/>
      <c r="L316" s="18">
        <f>IF($C316="","",N($F316)*N(IFERROR(INDEX('Vehículos y choferes'!$B$2:$B$16,MATCH($C316,'Vehículos y choferes'!$A$2:$A$16,0)),0))/100*N(IFERROR(INDEX('Vehículos y choferes'!$C$2:$C$16,MATCH($C316,'Vehículos y choferes'!$A$2:$A$16,0)),0)))</f>
        <v/>
      </c>
      <c r="M316" s="18">
        <f>IF($C316="","",N($F316)*N(IFERROR(INDEX('Vehículos y choferes'!$E$2:$E$16,MATCH($C316,'Vehículos y choferes'!$A$2:$A$16,0)),0)))</f>
        <v/>
      </c>
      <c r="N316" s="18">
        <f>IF($C316="","",N(IFERROR(INDEX('Vehículos y choferes'!$G$2:$G$16,MATCH($C316,'Vehículos y choferes'!$A$2:$A$16,0)),0)))</f>
        <v/>
      </c>
      <c r="O316" s="18">
        <f>IF(AND($D316="",$E316=""),"",N($G316)*(IF($D316="",0,IFERROR(INDEX('Vehículos y choferes'!$J$2:$J$31,MATCH($D316,'Vehículos y choferes'!$I$2:$I$31,0)),0))+IF($E316="",0,IFERROR(INDEX('Vehículos y choferes'!$J$2:$J$31,MATCH($E316,'Vehículos y choferes'!$I$2:$I$31,0)),0))))</f>
        <v/>
      </c>
      <c r="P316" s="18">
        <f>IF(AND($C316="",$D316=""),"",N($K316)+N($L316)+N($M316)+N($N316)+N($O316))</f>
        <v/>
      </c>
      <c r="Q316" s="18">
        <f>IF(OR($P316="",N($I316)=0),"",$P316/$I316)</f>
        <v/>
      </c>
      <c r="R316" s="18">
        <f>IF(OR($P316="",N($F316)=0),"",$P316/$F316)</f>
        <v/>
      </c>
      <c r="S316" s="21">
        <f>IF(OR($P316="",N($J316)=0),"",$P316/$J316)</f>
        <v/>
      </c>
      <c r="T316" s="22">
        <f>IF($S316="","",IF($S316&lt;=Configuración!$C$3,"En objetivo",IF($S316&lt;=Configuración!$C$4,"Alerta","Crítico")))</f>
        <v/>
      </c>
      <c r="U316" s="18">
        <f>IF(OR($Q316="",N(Configuración!$C$3)=0),"",$Q316/Configuración!$C$3)</f>
        <v/>
      </c>
      <c r="V316" s="22">
        <f>IF(OR($H316="",$I316=""),"",MAX(0,$H316-$I316))</f>
        <v/>
      </c>
      <c r="W316" s="16" t="n"/>
    </row>
    <row r="317">
      <c r="A317" s="19" t="n"/>
      <c r="B317" s="16" t="n"/>
      <c r="C317" s="16" t="n"/>
      <c r="D317" s="16" t="n"/>
      <c r="E317" s="16" t="n"/>
      <c r="F317" s="20" t="n"/>
      <c r="G317" s="20" t="n"/>
      <c r="H317" s="16" t="n"/>
      <c r="I317" s="16" t="n"/>
      <c r="J317" s="17" t="n"/>
      <c r="K317" s="17" t="n"/>
      <c r="L317" s="18">
        <f>IF($C317="","",N($F317)*N(IFERROR(INDEX('Vehículos y choferes'!$B$2:$B$16,MATCH($C317,'Vehículos y choferes'!$A$2:$A$16,0)),0))/100*N(IFERROR(INDEX('Vehículos y choferes'!$C$2:$C$16,MATCH($C317,'Vehículos y choferes'!$A$2:$A$16,0)),0)))</f>
        <v/>
      </c>
      <c r="M317" s="18">
        <f>IF($C317="","",N($F317)*N(IFERROR(INDEX('Vehículos y choferes'!$E$2:$E$16,MATCH($C317,'Vehículos y choferes'!$A$2:$A$16,0)),0)))</f>
        <v/>
      </c>
      <c r="N317" s="18">
        <f>IF($C317="","",N(IFERROR(INDEX('Vehículos y choferes'!$G$2:$G$16,MATCH($C317,'Vehículos y choferes'!$A$2:$A$16,0)),0)))</f>
        <v/>
      </c>
      <c r="O317" s="18">
        <f>IF(AND($D317="",$E317=""),"",N($G317)*(IF($D317="",0,IFERROR(INDEX('Vehículos y choferes'!$J$2:$J$31,MATCH($D317,'Vehículos y choferes'!$I$2:$I$31,0)),0))+IF($E317="",0,IFERROR(INDEX('Vehículos y choferes'!$J$2:$J$31,MATCH($E317,'Vehículos y choferes'!$I$2:$I$31,0)),0))))</f>
        <v/>
      </c>
      <c r="P317" s="18">
        <f>IF(AND($C317="",$D317=""),"",N($K317)+N($L317)+N($M317)+N($N317)+N($O317))</f>
        <v/>
      </c>
      <c r="Q317" s="18">
        <f>IF(OR($P317="",N($I317)=0),"",$P317/$I317)</f>
        <v/>
      </c>
      <c r="R317" s="18">
        <f>IF(OR($P317="",N($F317)=0),"",$P317/$F317)</f>
        <v/>
      </c>
      <c r="S317" s="21">
        <f>IF(OR($P317="",N($J317)=0),"",$P317/$J317)</f>
        <v/>
      </c>
      <c r="T317" s="22">
        <f>IF($S317="","",IF($S317&lt;=Configuración!$C$3,"En objetivo",IF($S317&lt;=Configuración!$C$4,"Alerta","Crítico")))</f>
        <v/>
      </c>
      <c r="U317" s="18">
        <f>IF(OR($Q317="",N(Configuración!$C$3)=0),"",$Q317/Configuración!$C$3)</f>
        <v/>
      </c>
      <c r="V317" s="22">
        <f>IF(OR($H317="",$I317=""),"",MAX(0,$H317-$I317))</f>
        <v/>
      </c>
      <c r="W317" s="16" t="n"/>
    </row>
    <row r="318">
      <c r="A318" s="19" t="n"/>
      <c r="B318" s="16" t="n"/>
      <c r="C318" s="16" t="n"/>
      <c r="D318" s="16" t="n"/>
      <c r="E318" s="16" t="n"/>
      <c r="F318" s="20" t="n"/>
      <c r="G318" s="20" t="n"/>
      <c r="H318" s="16" t="n"/>
      <c r="I318" s="16" t="n"/>
      <c r="J318" s="17" t="n"/>
      <c r="K318" s="17" t="n"/>
      <c r="L318" s="18">
        <f>IF($C318="","",N($F318)*N(IFERROR(INDEX('Vehículos y choferes'!$B$2:$B$16,MATCH($C318,'Vehículos y choferes'!$A$2:$A$16,0)),0))/100*N(IFERROR(INDEX('Vehículos y choferes'!$C$2:$C$16,MATCH($C318,'Vehículos y choferes'!$A$2:$A$16,0)),0)))</f>
        <v/>
      </c>
      <c r="M318" s="18">
        <f>IF($C318="","",N($F318)*N(IFERROR(INDEX('Vehículos y choferes'!$E$2:$E$16,MATCH($C318,'Vehículos y choferes'!$A$2:$A$16,0)),0)))</f>
        <v/>
      </c>
      <c r="N318" s="18">
        <f>IF($C318="","",N(IFERROR(INDEX('Vehículos y choferes'!$G$2:$G$16,MATCH($C318,'Vehículos y choferes'!$A$2:$A$16,0)),0)))</f>
        <v/>
      </c>
      <c r="O318" s="18">
        <f>IF(AND($D318="",$E318=""),"",N($G318)*(IF($D318="",0,IFERROR(INDEX('Vehículos y choferes'!$J$2:$J$31,MATCH($D318,'Vehículos y choferes'!$I$2:$I$31,0)),0))+IF($E318="",0,IFERROR(INDEX('Vehículos y choferes'!$J$2:$J$31,MATCH($E318,'Vehículos y choferes'!$I$2:$I$31,0)),0))))</f>
        <v/>
      </c>
      <c r="P318" s="18">
        <f>IF(AND($C318="",$D318=""),"",N($K318)+N($L318)+N($M318)+N($N318)+N($O318))</f>
        <v/>
      </c>
      <c r="Q318" s="18">
        <f>IF(OR($P318="",N($I318)=0),"",$P318/$I318)</f>
        <v/>
      </c>
      <c r="R318" s="18">
        <f>IF(OR($P318="",N($F318)=0),"",$P318/$F318)</f>
        <v/>
      </c>
      <c r="S318" s="21">
        <f>IF(OR($P318="",N($J318)=0),"",$P318/$J318)</f>
        <v/>
      </c>
      <c r="T318" s="22">
        <f>IF($S318="","",IF($S318&lt;=Configuración!$C$3,"En objetivo",IF($S318&lt;=Configuración!$C$4,"Alerta","Crítico")))</f>
        <v/>
      </c>
      <c r="U318" s="18">
        <f>IF(OR($Q318="",N(Configuración!$C$3)=0),"",$Q318/Configuración!$C$3)</f>
        <v/>
      </c>
      <c r="V318" s="22">
        <f>IF(OR($H318="",$I318=""),"",MAX(0,$H318-$I318))</f>
        <v/>
      </c>
      <c r="W318" s="16" t="n"/>
    </row>
    <row r="319">
      <c r="A319" s="19" t="n"/>
      <c r="B319" s="16" t="n"/>
      <c r="C319" s="16" t="n"/>
      <c r="D319" s="16" t="n"/>
      <c r="E319" s="16" t="n"/>
      <c r="F319" s="20" t="n"/>
      <c r="G319" s="20" t="n"/>
      <c r="H319" s="16" t="n"/>
      <c r="I319" s="16" t="n"/>
      <c r="J319" s="17" t="n"/>
      <c r="K319" s="17" t="n"/>
      <c r="L319" s="18">
        <f>IF($C319="","",N($F319)*N(IFERROR(INDEX('Vehículos y choferes'!$B$2:$B$16,MATCH($C319,'Vehículos y choferes'!$A$2:$A$16,0)),0))/100*N(IFERROR(INDEX('Vehículos y choferes'!$C$2:$C$16,MATCH($C319,'Vehículos y choferes'!$A$2:$A$16,0)),0)))</f>
        <v/>
      </c>
      <c r="M319" s="18">
        <f>IF($C319="","",N($F319)*N(IFERROR(INDEX('Vehículos y choferes'!$E$2:$E$16,MATCH($C319,'Vehículos y choferes'!$A$2:$A$16,0)),0)))</f>
        <v/>
      </c>
      <c r="N319" s="18">
        <f>IF($C319="","",N(IFERROR(INDEX('Vehículos y choferes'!$G$2:$G$16,MATCH($C319,'Vehículos y choferes'!$A$2:$A$16,0)),0)))</f>
        <v/>
      </c>
      <c r="O319" s="18">
        <f>IF(AND($D319="",$E319=""),"",N($G319)*(IF($D319="",0,IFERROR(INDEX('Vehículos y choferes'!$J$2:$J$31,MATCH($D319,'Vehículos y choferes'!$I$2:$I$31,0)),0))+IF($E319="",0,IFERROR(INDEX('Vehículos y choferes'!$J$2:$J$31,MATCH($E319,'Vehículos y choferes'!$I$2:$I$31,0)),0))))</f>
        <v/>
      </c>
      <c r="P319" s="18">
        <f>IF(AND($C319="",$D319=""),"",N($K319)+N($L319)+N($M319)+N($N319)+N($O319))</f>
        <v/>
      </c>
      <c r="Q319" s="18">
        <f>IF(OR($P319="",N($I319)=0),"",$P319/$I319)</f>
        <v/>
      </c>
      <c r="R319" s="18">
        <f>IF(OR($P319="",N($F319)=0),"",$P319/$F319)</f>
        <v/>
      </c>
      <c r="S319" s="21">
        <f>IF(OR($P319="",N($J319)=0),"",$P319/$J319)</f>
        <v/>
      </c>
      <c r="T319" s="22">
        <f>IF($S319="","",IF($S319&lt;=Configuración!$C$3,"En objetivo",IF($S319&lt;=Configuración!$C$4,"Alerta","Crítico")))</f>
        <v/>
      </c>
      <c r="U319" s="18">
        <f>IF(OR($Q319="",N(Configuración!$C$3)=0),"",$Q319/Configuración!$C$3)</f>
        <v/>
      </c>
      <c r="V319" s="22">
        <f>IF(OR($H319="",$I319=""),"",MAX(0,$H319-$I319))</f>
        <v/>
      </c>
      <c r="W319" s="16" t="n"/>
    </row>
    <row r="320">
      <c r="A320" s="19" t="n"/>
      <c r="B320" s="16" t="n"/>
      <c r="C320" s="16" t="n"/>
      <c r="D320" s="16" t="n"/>
      <c r="E320" s="16" t="n"/>
      <c r="F320" s="20" t="n"/>
      <c r="G320" s="20" t="n"/>
      <c r="H320" s="16" t="n"/>
      <c r="I320" s="16" t="n"/>
      <c r="J320" s="17" t="n"/>
      <c r="K320" s="17" t="n"/>
      <c r="L320" s="18">
        <f>IF($C320="","",N($F320)*N(IFERROR(INDEX('Vehículos y choferes'!$B$2:$B$16,MATCH($C320,'Vehículos y choferes'!$A$2:$A$16,0)),0))/100*N(IFERROR(INDEX('Vehículos y choferes'!$C$2:$C$16,MATCH($C320,'Vehículos y choferes'!$A$2:$A$16,0)),0)))</f>
        <v/>
      </c>
      <c r="M320" s="18">
        <f>IF($C320="","",N($F320)*N(IFERROR(INDEX('Vehículos y choferes'!$E$2:$E$16,MATCH($C320,'Vehículos y choferes'!$A$2:$A$16,0)),0)))</f>
        <v/>
      </c>
      <c r="N320" s="18">
        <f>IF($C320="","",N(IFERROR(INDEX('Vehículos y choferes'!$G$2:$G$16,MATCH($C320,'Vehículos y choferes'!$A$2:$A$16,0)),0)))</f>
        <v/>
      </c>
      <c r="O320" s="18">
        <f>IF(AND($D320="",$E320=""),"",N($G320)*(IF($D320="",0,IFERROR(INDEX('Vehículos y choferes'!$J$2:$J$31,MATCH($D320,'Vehículos y choferes'!$I$2:$I$31,0)),0))+IF($E320="",0,IFERROR(INDEX('Vehículos y choferes'!$J$2:$J$31,MATCH($E320,'Vehículos y choferes'!$I$2:$I$31,0)),0))))</f>
        <v/>
      </c>
      <c r="P320" s="18">
        <f>IF(AND($C320="",$D320=""),"",N($K320)+N($L320)+N($M320)+N($N320)+N($O320))</f>
        <v/>
      </c>
      <c r="Q320" s="18">
        <f>IF(OR($P320="",N($I320)=0),"",$P320/$I320)</f>
        <v/>
      </c>
      <c r="R320" s="18">
        <f>IF(OR($P320="",N($F320)=0),"",$P320/$F320)</f>
        <v/>
      </c>
      <c r="S320" s="21">
        <f>IF(OR($P320="",N($J320)=0),"",$P320/$J320)</f>
        <v/>
      </c>
      <c r="T320" s="22">
        <f>IF($S320="","",IF($S320&lt;=Configuración!$C$3,"En objetivo",IF($S320&lt;=Configuración!$C$4,"Alerta","Crítico")))</f>
        <v/>
      </c>
      <c r="U320" s="18">
        <f>IF(OR($Q320="",N(Configuración!$C$3)=0),"",$Q320/Configuración!$C$3)</f>
        <v/>
      </c>
      <c r="V320" s="22">
        <f>IF(OR($H320="",$I320=""),"",MAX(0,$H320-$I320))</f>
        <v/>
      </c>
      <c r="W320" s="16" t="n"/>
    </row>
    <row r="321">
      <c r="A321" s="19" t="n"/>
      <c r="B321" s="16" t="n"/>
      <c r="C321" s="16" t="n"/>
      <c r="D321" s="16" t="n"/>
      <c r="E321" s="16" t="n"/>
      <c r="F321" s="20" t="n"/>
      <c r="G321" s="20" t="n"/>
      <c r="H321" s="16" t="n"/>
      <c r="I321" s="16" t="n"/>
      <c r="J321" s="17" t="n"/>
      <c r="K321" s="17" t="n"/>
      <c r="L321" s="18">
        <f>IF($C321="","",N($F321)*N(IFERROR(INDEX('Vehículos y choferes'!$B$2:$B$16,MATCH($C321,'Vehículos y choferes'!$A$2:$A$16,0)),0))/100*N(IFERROR(INDEX('Vehículos y choferes'!$C$2:$C$16,MATCH($C321,'Vehículos y choferes'!$A$2:$A$16,0)),0)))</f>
        <v/>
      </c>
      <c r="M321" s="18">
        <f>IF($C321="","",N($F321)*N(IFERROR(INDEX('Vehículos y choferes'!$E$2:$E$16,MATCH($C321,'Vehículos y choferes'!$A$2:$A$16,0)),0)))</f>
        <v/>
      </c>
      <c r="N321" s="18">
        <f>IF($C321="","",N(IFERROR(INDEX('Vehículos y choferes'!$G$2:$G$16,MATCH($C321,'Vehículos y choferes'!$A$2:$A$16,0)),0)))</f>
        <v/>
      </c>
      <c r="O321" s="18">
        <f>IF(AND($D321="",$E321=""),"",N($G321)*(IF($D321="",0,IFERROR(INDEX('Vehículos y choferes'!$J$2:$J$31,MATCH($D321,'Vehículos y choferes'!$I$2:$I$31,0)),0))+IF($E321="",0,IFERROR(INDEX('Vehículos y choferes'!$J$2:$J$31,MATCH($E321,'Vehículos y choferes'!$I$2:$I$31,0)),0))))</f>
        <v/>
      </c>
      <c r="P321" s="18">
        <f>IF(AND($C321="",$D321=""),"",N($K321)+N($L321)+N($M321)+N($N321)+N($O321))</f>
        <v/>
      </c>
      <c r="Q321" s="18">
        <f>IF(OR($P321="",N($I321)=0),"",$P321/$I321)</f>
        <v/>
      </c>
      <c r="R321" s="18">
        <f>IF(OR($P321="",N($F321)=0),"",$P321/$F321)</f>
        <v/>
      </c>
      <c r="S321" s="21">
        <f>IF(OR($P321="",N($J321)=0),"",$P321/$J321)</f>
        <v/>
      </c>
      <c r="T321" s="22">
        <f>IF($S321="","",IF($S321&lt;=Configuración!$C$3,"En objetivo",IF($S321&lt;=Configuración!$C$4,"Alerta","Crítico")))</f>
        <v/>
      </c>
      <c r="U321" s="18">
        <f>IF(OR($Q321="",N(Configuración!$C$3)=0),"",$Q321/Configuración!$C$3)</f>
        <v/>
      </c>
      <c r="V321" s="22">
        <f>IF(OR($H321="",$I321=""),"",MAX(0,$H321-$I321))</f>
        <v/>
      </c>
      <c r="W321" s="16" t="n"/>
    </row>
    <row r="322">
      <c r="A322" s="19" t="n"/>
      <c r="B322" s="16" t="n"/>
      <c r="C322" s="16" t="n"/>
      <c r="D322" s="16" t="n"/>
      <c r="E322" s="16" t="n"/>
      <c r="F322" s="20" t="n"/>
      <c r="G322" s="20" t="n"/>
      <c r="H322" s="16" t="n"/>
      <c r="I322" s="16" t="n"/>
      <c r="J322" s="17" t="n"/>
      <c r="K322" s="17" t="n"/>
      <c r="L322" s="18">
        <f>IF($C322="","",N($F322)*N(IFERROR(INDEX('Vehículos y choferes'!$B$2:$B$16,MATCH($C322,'Vehículos y choferes'!$A$2:$A$16,0)),0))/100*N(IFERROR(INDEX('Vehículos y choferes'!$C$2:$C$16,MATCH($C322,'Vehículos y choferes'!$A$2:$A$16,0)),0)))</f>
        <v/>
      </c>
      <c r="M322" s="18">
        <f>IF($C322="","",N($F322)*N(IFERROR(INDEX('Vehículos y choferes'!$E$2:$E$16,MATCH($C322,'Vehículos y choferes'!$A$2:$A$16,0)),0)))</f>
        <v/>
      </c>
      <c r="N322" s="18">
        <f>IF($C322="","",N(IFERROR(INDEX('Vehículos y choferes'!$G$2:$G$16,MATCH($C322,'Vehículos y choferes'!$A$2:$A$16,0)),0)))</f>
        <v/>
      </c>
      <c r="O322" s="18">
        <f>IF(AND($D322="",$E322=""),"",N($G322)*(IF($D322="",0,IFERROR(INDEX('Vehículos y choferes'!$J$2:$J$31,MATCH($D322,'Vehículos y choferes'!$I$2:$I$31,0)),0))+IF($E322="",0,IFERROR(INDEX('Vehículos y choferes'!$J$2:$J$31,MATCH($E322,'Vehículos y choferes'!$I$2:$I$31,0)),0))))</f>
        <v/>
      </c>
      <c r="P322" s="18">
        <f>IF(AND($C322="",$D322=""),"",N($K322)+N($L322)+N($M322)+N($N322)+N($O322))</f>
        <v/>
      </c>
      <c r="Q322" s="18">
        <f>IF(OR($P322="",N($I322)=0),"",$P322/$I322)</f>
        <v/>
      </c>
      <c r="R322" s="18">
        <f>IF(OR($P322="",N($F322)=0),"",$P322/$F322)</f>
        <v/>
      </c>
      <c r="S322" s="21">
        <f>IF(OR($P322="",N($J322)=0),"",$P322/$J322)</f>
        <v/>
      </c>
      <c r="T322" s="22">
        <f>IF($S322="","",IF($S322&lt;=Configuración!$C$3,"En objetivo",IF($S322&lt;=Configuración!$C$4,"Alerta","Crítico")))</f>
        <v/>
      </c>
      <c r="U322" s="18">
        <f>IF(OR($Q322="",N(Configuración!$C$3)=0),"",$Q322/Configuración!$C$3)</f>
        <v/>
      </c>
      <c r="V322" s="22">
        <f>IF(OR($H322="",$I322=""),"",MAX(0,$H322-$I322))</f>
        <v/>
      </c>
      <c r="W322" s="16" t="n"/>
    </row>
    <row r="323">
      <c r="A323" s="19" t="n"/>
      <c r="B323" s="16" t="n"/>
      <c r="C323" s="16" t="n"/>
      <c r="D323" s="16" t="n"/>
      <c r="E323" s="16" t="n"/>
      <c r="F323" s="20" t="n"/>
      <c r="G323" s="20" t="n"/>
      <c r="H323" s="16" t="n"/>
      <c r="I323" s="16" t="n"/>
      <c r="J323" s="17" t="n"/>
      <c r="K323" s="17" t="n"/>
      <c r="L323" s="18">
        <f>IF($C323="","",N($F323)*N(IFERROR(INDEX('Vehículos y choferes'!$B$2:$B$16,MATCH($C323,'Vehículos y choferes'!$A$2:$A$16,0)),0))/100*N(IFERROR(INDEX('Vehículos y choferes'!$C$2:$C$16,MATCH($C323,'Vehículos y choferes'!$A$2:$A$16,0)),0)))</f>
        <v/>
      </c>
      <c r="M323" s="18">
        <f>IF($C323="","",N($F323)*N(IFERROR(INDEX('Vehículos y choferes'!$E$2:$E$16,MATCH($C323,'Vehículos y choferes'!$A$2:$A$16,0)),0)))</f>
        <v/>
      </c>
      <c r="N323" s="18">
        <f>IF($C323="","",N(IFERROR(INDEX('Vehículos y choferes'!$G$2:$G$16,MATCH($C323,'Vehículos y choferes'!$A$2:$A$16,0)),0)))</f>
        <v/>
      </c>
      <c r="O323" s="18">
        <f>IF(AND($D323="",$E323=""),"",N($G323)*(IF($D323="",0,IFERROR(INDEX('Vehículos y choferes'!$J$2:$J$31,MATCH($D323,'Vehículos y choferes'!$I$2:$I$31,0)),0))+IF($E323="",0,IFERROR(INDEX('Vehículos y choferes'!$J$2:$J$31,MATCH($E323,'Vehículos y choferes'!$I$2:$I$31,0)),0))))</f>
        <v/>
      </c>
      <c r="P323" s="18">
        <f>IF(AND($C323="",$D323=""),"",N($K323)+N($L323)+N($M323)+N($N323)+N($O323))</f>
        <v/>
      </c>
      <c r="Q323" s="18">
        <f>IF(OR($P323="",N($I323)=0),"",$P323/$I323)</f>
        <v/>
      </c>
      <c r="R323" s="18">
        <f>IF(OR($P323="",N($F323)=0),"",$P323/$F323)</f>
        <v/>
      </c>
      <c r="S323" s="21">
        <f>IF(OR($P323="",N($J323)=0),"",$P323/$J323)</f>
        <v/>
      </c>
      <c r="T323" s="22">
        <f>IF($S323="","",IF($S323&lt;=Configuración!$C$3,"En objetivo",IF($S323&lt;=Configuración!$C$4,"Alerta","Crítico")))</f>
        <v/>
      </c>
      <c r="U323" s="18">
        <f>IF(OR($Q323="",N(Configuración!$C$3)=0),"",$Q323/Configuración!$C$3)</f>
        <v/>
      </c>
      <c r="V323" s="22">
        <f>IF(OR($H323="",$I323=""),"",MAX(0,$H323-$I323))</f>
        <v/>
      </c>
      <c r="W323" s="16" t="n"/>
    </row>
    <row r="324">
      <c r="A324" s="19" t="n"/>
      <c r="B324" s="16" t="n"/>
      <c r="C324" s="16" t="n"/>
      <c r="D324" s="16" t="n"/>
      <c r="E324" s="16" t="n"/>
      <c r="F324" s="20" t="n"/>
      <c r="G324" s="20" t="n"/>
      <c r="H324" s="16" t="n"/>
      <c r="I324" s="16" t="n"/>
      <c r="J324" s="17" t="n"/>
      <c r="K324" s="17" t="n"/>
      <c r="L324" s="18">
        <f>IF($C324="","",N($F324)*N(IFERROR(INDEX('Vehículos y choferes'!$B$2:$B$16,MATCH($C324,'Vehículos y choferes'!$A$2:$A$16,0)),0))/100*N(IFERROR(INDEX('Vehículos y choferes'!$C$2:$C$16,MATCH($C324,'Vehículos y choferes'!$A$2:$A$16,0)),0)))</f>
        <v/>
      </c>
      <c r="M324" s="18">
        <f>IF($C324="","",N($F324)*N(IFERROR(INDEX('Vehículos y choferes'!$E$2:$E$16,MATCH($C324,'Vehículos y choferes'!$A$2:$A$16,0)),0)))</f>
        <v/>
      </c>
      <c r="N324" s="18">
        <f>IF($C324="","",N(IFERROR(INDEX('Vehículos y choferes'!$G$2:$G$16,MATCH($C324,'Vehículos y choferes'!$A$2:$A$16,0)),0)))</f>
        <v/>
      </c>
      <c r="O324" s="18">
        <f>IF(AND($D324="",$E324=""),"",N($G324)*(IF($D324="",0,IFERROR(INDEX('Vehículos y choferes'!$J$2:$J$31,MATCH($D324,'Vehículos y choferes'!$I$2:$I$31,0)),0))+IF($E324="",0,IFERROR(INDEX('Vehículos y choferes'!$J$2:$J$31,MATCH($E324,'Vehículos y choferes'!$I$2:$I$31,0)),0))))</f>
        <v/>
      </c>
      <c r="P324" s="18">
        <f>IF(AND($C324="",$D324=""),"",N($K324)+N($L324)+N($M324)+N($N324)+N($O324))</f>
        <v/>
      </c>
      <c r="Q324" s="18">
        <f>IF(OR($P324="",N($I324)=0),"",$P324/$I324)</f>
        <v/>
      </c>
      <c r="R324" s="18">
        <f>IF(OR($P324="",N($F324)=0),"",$P324/$F324)</f>
        <v/>
      </c>
      <c r="S324" s="21">
        <f>IF(OR($P324="",N($J324)=0),"",$P324/$J324)</f>
        <v/>
      </c>
      <c r="T324" s="22">
        <f>IF($S324="","",IF($S324&lt;=Configuración!$C$3,"En objetivo",IF($S324&lt;=Configuración!$C$4,"Alerta","Crítico")))</f>
        <v/>
      </c>
      <c r="U324" s="18">
        <f>IF(OR($Q324="",N(Configuración!$C$3)=0),"",$Q324/Configuración!$C$3)</f>
        <v/>
      </c>
      <c r="V324" s="22">
        <f>IF(OR($H324="",$I324=""),"",MAX(0,$H324-$I324))</f>
        <v/>
      </c>
      <c r="W324" s="16" t="n"/>
    </row>
    <row r="325">
      <c r="A325" s="19" t="n"/>
      <c r="B325" s="16" t="n"/>
      <c r="C325" s="16" t="n"/>
      <c r="D325" s="16" t="n"/>
      <c r="E325" s="16" t="n"/>
      <c r="F325" s="20" t="n"/>
      <c r="G325" s="20" t="n"/>
      <c r="H325" s="16" t="n"/>
      <c r="I325" s="16" t="n"/>
      <c r="J325" s="17" t="n"/>
      <c r="K325" s="17" t="n"/>
      <c r="L325" s="18">
        <f>IF($C325="","",N($F325)*N(IFERROR(INDEX('Vehículos y choferes'!$B$2:$B$16,MATCH($C325,'Vehículos y choferes'!$A$2:$A$16,0)),0))/100*N(IFERROR(INDEX('Vehículos y choferes'!$C$2:$C$16,MATCH($C325,'Vehículos y choferes'!$A$2:$A$16,0)),0)))</f>
        <v/>
      </c>
      <c r="M325" s="18">
        <f>IF($C325="","",N($F325)*N(IFERROR(INDEX('Vehículos y choferes'!$E$2:$E$16,MATCH($C325,'Vehículos y choferes'!$A$2:$A$16,0)),0)))</f>
        <v/>
      </c>
      <c r="N325" s="18">
        <f>IF($C325="","",N(IFERROR(INDEX('Vehículos y choferes'!$G$2:$G$16,MATCH($C325,'Vehículos y choferes'!$A$2:$A$16,0)),0)))</f>
        <v/>
      </c>
      <c r="O325" s="18">
        <f>IF(AND($D325="",$E325=""),"",N($G325)*(IF($D325="",0,IFERROR(INDEX('Vehículos y choferes'!$J$2:$J$31,MATCH($D325,'Vehículos y choferes'!$I$2:$I$31,0)),0))+IF($E325="",0,IFERROR(INDEX('Vehículos y choferes'!$J$2:$J$31,MATCH($E325,'Vehículos y choferes'!$I$2:$I$31,0)),0))))</f>
        <v/>
      </c>
      <c r="P325" s="18">
        <f>IF(AND($C325="",$D325=""),"",N($K325)+N($L325)+N($M325)+N($N325)+N($O325))</f>
        <v/>
      </c>
      <c r="Q325" s="18">
        <f>IF(OR($P325="",N($I325)=0),"",$P325/$I325)</f>
        <v/>
      </c>
      <c r="R325" s="18">
        <f>IF(OR($P325="",N($F325)=0),"",$P325/$F325)</f>
        <v/>
      </c>
      <c r="S325" s="21">
        <f>IF(OR($P325="",N($J325)=0),"",$P325/$J325)</f>
        <v/>
      </c>
      <c r="T325" s="22">
        <f>IF($S325="","",IF($S325&lt;=Configuración!$C$3,"En objetivo",IF($S325&lt;=Configuración!$C$4,"Alerta","Crítico")))</f>
        <v/>
      </c>
      <c r="U325" s="18">
        <f>IF(OR($Q325="",N(Configuración!$C$3)=0),"",$Q325/Configuración!$C$3)</f>
        <v/>
      </c>
      <c r="V325" s="22">
        <f>IF(OR($H325="",$I325=""),"",MAX(0,$H325-$I325))</f>
        <v/>
      </c>
      <c r="W325" s="16" t="n"/>
    </row>
    <row r="326">
      <c r="A326" s="19" t="n"/>
      <c r="B326" s="16" t="n"/>
      <c r="C326" s="16" t="n"/>
      <c r="D326" s="16" t="n"/>
      <c r="E326" s="16" t="n"/>
      <c r="F326" s="20" t="n"/>
      <c r="G326" s="20" t="n"/>
      <c r="H326" s="16" t="n"/>
      <c r="I326" s="16" t="n"/>
      <c r="J326" s="17" t="n"/>
      <c r="K326" s="17" t="n"/>
      <c r="L326" s="18">
        <f>IF($C326="","",N($F326)*N(IFERROR(INDEX('Vehículos y choferes'!$B$2:$B$16,MATCH($C326,'Vehículos y choferes'!$A$2:$A$16,0)),0))/100*N(IFERROR(INDEX('Vehículos y choferes'!$C$2:$C$16,MATCH($C326,'Vehículos y choferes'!$A$2:$A$16,0)),0)))</f>
        <v/>
      </c>
      <c r="M326" s="18">
        <f>IF($C326="","",N($F326)*N(IFERROR(INDEX('Vehículos y choferes'!$E$2:$E$16,MATCH($C326,'Vehículos y choferes'!$A$2:$A$16,0)),0)))</f>
        <v/>
      </c>
      <c r="N326" s="18">
        <f>IF($C326="","",N(IFERROR(INDEX('Vehículos y choferes'!$G$2:$G$16,MATCH($C326,'Vehículos y choferes'!$A$2:$A$16,0)),0)))</f>
        <v/>
      </c>
      <c r="O326" s="18">
        <f>IF(AND($D326="",$E326=""),"",N($G326)*(IF($D326="",0,IFERROR(INDEX('Vehículos y choferes'!$J$2:$J$31,MATCH($D326,'Vehículos y choferes'!$I$2:$I$31,0)),0))+IF($E326="",0,IFERROR(INDEX('Vehículos y choferes'!$J$2:$J$31,MATCH($E326,'Vehículos y choferes'!$I$2:$I$31,0)),0))))</f>
        <v/>
      </c>
      <c r="P326" s="18">
        <f>IF(AND($C326="",$D326=""),"",N($K326)+N($L326)+N($M326)+N($N326)+N($O326))</f>
        <v/>
      </c>
      <c r="Q326" s="18">
        <f>IF(OR($P326="",N($I326)=0),"",$P326/$I326)</f>
        <v/>
      </c>
      <c r="R326" s="18">
        <f>IF(OR($P326="",N($F326)=0),"",$P326/$F326)</f>
        <v/>
      </c>
      <c r="S326" s="21">
        <f>IF(OR($P326="",N($J326)=0),"",$P326/$J326)</f>
        <v/>
      </c>
      <c r="T326" s="22">
        <f>IF($S326="","",IF($S326&lt;=Configuración!$C$3,"En objetivo",IF($S326&lt;=Configuración!$C$4,"Alerta","Crítico")))</f>
        <v/>
      </c>
      <c r="U326" s="18">
        <f>IF(OR($Q326="",N(Configuración!$C$3)=0),"",$Q326/Configuración!$C$3)</f>
        <v/>
      </c>
      <c r="V326" s="22">
        <f>IF(OR($H326="",$I326=""),"",MAX(0,$H326-$I326))</f>
        <v/>
      </c>
      <c r="W326" s="16" t="n"/>
    </row>
    <row r="327">
      <c r="A327" s="19" t="n"/>
      <c r="B327" s="16" t="n"/>
      <c r="C327" s="16" t="n"/>
      <c r="D327" s="16" t="n"/>
      <c r="E327" s="16" t="n"/>
      <c r="F327" s="20" t="n"/>
      <c r="G327" s="20" t="n"/>
      <c r="H327" s="16" t="n"/>
      <c r="I327" s="16" t="n"/>
      <c r="J327" s="17" t="n"/>
      <c r="K327" s="17" t="n"/>
      <c r="L327" s="18">
        <f>IF($C327="","",N($F327)*N(IFERROR(INDEX('Vehículos y choferes'!$B$2:$B$16,MATCH($C327,'Vehículos y choferes'!$A$2:$A$16,0)),0))/100*N(IFERROR(INDEX('Vehículos y choferes'!$C$2:$C$16,MATCH($C327,'Vehículos y choferes'!$A$2:$A$16,0)),0)))</f>
        <v/>
      </c>
      <c r="M327" s="18">
        <f>IF($C327="","",N($F327)*N(IFERROR(INDEX('Vehículos y choferes'!$E$2:$E$16,MATCH($C327,'Vehículos y choferes'!$A$2:$A$16,0)),0)))</f>
        <v/>
      </c>
      <c r="N327" s="18">
        <f>IF($C327="","",N(IFERROR(INDEX('Vehículos y choferes'!$G$2:$G$16,MATCH($C327,'Vehículos y choferes'!$A$2:$A$16,0)),0)))</f>
        <v/>
      </c>
      <c r="O327" s="18">
        <f>IF(AND($D327="",$E327=""),"",N($G327)*(IF($D327="",0,IFERROR(INDEX('Vehículos y choferes'!$J$2:$J$31,MATCH($D327,'Vehículos y choferes'!$I$2:$I$31,0)),0))+IF($E327="",0,IFERROR(INDEX('Vehículos y choferes'!$J$2:$J$31,MATCH($E327,'Vehículos y choferes'!$I$2:$I$31,0)),0))))</f>
        <v/>
      </c>
      <c r="P327" s="18">
        <f>IF(AND($C327="",$D327=""),"",N($K327)+N($L327)+N($M327)+N($N327)+N($O327))</f>
        <v/>
      </c>
      <c r="Q327" s="18">
        <f>IF(OR($P327="",N($I327)=0),"",$P327/$I327)</f>
        <v/>
      </c>
      <c r="R327" s="18">
        <f>IF(OR($P327="",N($F327)=0),"",$P327/$F327)</f>
        <v/>
      </c>
      <c r="S327" s="21">
        <f>IF(OR($P327="",N($J327)=0),"",$P327/$J327)</f>
        <v/>
      </c>
      <c r="T327" s="22">
        <f>IF($S327="","",IF($S327&lt;=Configuración!$C$3,"En objetivo",IF($S327&lt;=Configuración!$C$4,"Alerta","Crítico")))</f>
        <v/>
      </c>
      <c r="U327" s="18">
        <f>IF(OR($Q327="",N(Configuración!$C$3)=0),"",$Q327/Configuración!$C$3)</f>
        <v/>
      </c>
      <c r="V327" s="22">
        <f>IF(OR($H327="",$I327=""),"",MAX(0,$H327-$I327))</f>
        <v/>
      </c>
      <c r="W327" s="16" t="n"/>
    </row>
    <row r="328">
      <c r="A328" s="19" t="n"/>
      <c r="B328" s="16" t="n"/>
      <c r="C328" s="16" t="n"/>
      <c r="D328" s="16" t="n"/>
      <c r="E328" s="16" t="n"/>
      <c r="F328" s="20" t="n"/>
      <c r="G328" s="20" t="n"/>
      <c r="H328" s="16" t="n"/>
      <c r="I328" s="16" t="n"/>
      <c r="J328" s="17" t="n"/>
      <c r="K328" s="17" t="n"/>
      <c r="L328" s="18">
        <f>IF($C328="","",N($F328)*N(IFERROR(INDEX('Vehículos y choferes'!$B$2:$B$16,MATCH($C328,'Vehículos y choferes'!$A$2:$A$16,0)),0))/100*N(IFERROR(INDEX('Vehículos y choferes'!$C$2:$C$16,MATCH($C328,'Vehículos y choferes'!$A$2:$A$16,0)),0)))</f>
        <v/>
      </c>
      <c r="M328" s="18">
        <f>IF($C328="","",N($F328)*N(IFERROR(INDEX('Vehículos y choferes'!$E$2:$E$16,MATCH($C328,'Vehículos y choferes'!$A$2:$A$16,0)),0)))</f>
        <v/>
      </c>
      <c r="N328" s="18">
        <f>IF($C328="","",N(IFERROR(INDEX('Vehículos y choferes'!$G$2:$G$16,MATCH($C328,'Vehículos y choferes'!$A$2:$A$16,0)),0)))</f>
        <v/>
      </c>
      <c r="O328" s="18">
        <f>IF(AND($D328="",$E328=""),"",N($G328)*(IF($D328="",0,IFERROR(INDEX('Vehículos y choferes'!$J$2:$J$31,MATCH($D328,'Vehículos y choferes'!$I$2:$I$31,0)),0))+IF($E328="",0,IFERROR(INDEX('Vehículos y choferes'!$J$2:$J$31,MATCH($E328,'Vehículos y choferes'!$I$2:$I$31,0)),0))))</f>
        <v/>
      </c>
      <c r="P328" s="18">
        <f>IF(AND($C328="",$D328=""),"",N($K328)+N($L328)+N($M328)+N($N328)+N($O328))</f>
        <v/>
      </c>
      <c r="Q328" s="18">
        <f>IF(OR($P328="",N($I328)=0),"",$P328/$I328)</f>
        <v/>
      </c>
      <c r="R328" s="18">
        <f>IF(OR($P328="",N($F328)=0),"",$P328/$F328)</f>
        <v/>
      </c>
      <c r="S328" s="21">
        <f>IF(OR($P328="",N($J328)=0),"",$P328/$J328)</f>
        <v/>
      </c>
      <c r="T328" s="22">
        <f>IF($S328="","",IF($S328&lt;=Configuración!$C$3,"En objetivo",IF($S328&lt;=Configuración!$C$4,"Alerta","Crítico")))</f>
        <v/>
      </c>
      <c r="U328" s="18">
        <f>IF(OR($Q328="",N(Configuración!$C$3)=0),"",$Q328/Configuración!$C$3)</f>
        <v/>
      </c>
      <c r="V328" s="22">
        <f>IF(OR($H328="",$I328=""),"",MAX(0,$H328-$I328))</f>
        <v/>
      </c>
      <c r="W328" s="16" t="n"/>
    </row>
    <row r="329">
      <c r="A329" s="19" t="n"/>
      <c r="B329" s="16" t="n"/>
      <c r="C329" s="16" t="n"/>
      <c r="D329" s="16" t="n"/>
      <c r="E329" s="16" t="n"/>
      <c r="F329" s="20" t="n"/>
      <c r="G329" s="20" t="n"/>
      <c r="H329" s="16" t="n"/>
      <c r="I329" s="16" t="n"/>
      <c r="J329" s="17" t="n"/>
      <c r="K329" s="17" t="n"/>
      <c r="L329" s="18">
        <f>IF($C329="","",N($F329)*N(IFERROR(INDEX('Vehículos y choferes'!$B$2:$B$16,MATCH($C329,'Vehículos y choferes'!$A$2:$A$16,0)),0))/100*N(IFERROR(INDEX('Vehículos y choferes'!$C$2:$C$16,MATCH($C329,'Vehículos y choferes'!$A$2:$A$16,0)),0)))</f>
        <v/>
      </c>
      <c r="M329" s="18">
        <f>IF($C329="","",N($F329)*N(IFERROR(INDEX('Vehículos y choferes'!$E$2:$E$16,MATCH($C329,'Vehículos y choferes'!$A$2:$A$16,0)),0)))</f>
        <v/>
      </c>
      <c r="N329" s="18">
        <f>IF($C329="","",N(IFERROR(INDEX('Vehículos y choferes'!$G$2:$G$16,MATCH($C329,'Vehículos y choferes'!$A$2:$A$16,0)),0)))</f>
        <v/>
      </c>
      <c r="O329" s="18">
        <f>IF(AND($D329="",$E329=""),"",N($G329)*(IF($D329="",0,IFERROR(INDEX('Vehículos y choferes'!$J$2:$J$31,MATCH($D329,'Vehículos y choferes'!$I$2:$I$31,0)),0))+IF($E329="",0,IFERROR(INDEX('Vehículos y choferes'!$J$2:$J$31,MATCH($E329,'Vehículos y choferes'!$I$2:$I$31,0)),0))))</f>
        <v/>
      </c>
      <c r="P329" s="18">
        <f>IF(AND($C329="",$D329=""),"",N($K329)+N($L329)+N($M329)+N($N329)+N($O329))</f>
        <v/>
      </c>
      <c r="Q329" s="18">
        <f>IF(OR($P329="",N($I329)=0),"",$P329/$I329)</f>
        <v/>
      </c>
      <c r="R329" s="18">
        <f>IF(OR($P329="",N($F329)=0),"",$P329/$F329)</f>
        <v/>
      </c>
      <c r="S329" s="21">
        <f>IF(OR($P329="",N($J329)=0),"",$P329/$J329)</f>
        <v/>
      </c>
      <c r="T329" s="22">
        <f>IF($S329="","",IF($S329&lt;=Configuración!$C$3,"En objetivo",IF($S329&lt;=Configuración!$C$4,"Alerta","Crítico")))</f>
        <v/>
      </c>
      <c r="U329" s="18">
        <f>IF(OR($Q329="",N(Configuración!$C$3)=0),"",$Q329/Configuración!$C$3)</f>
        <v/>
      </c>
      <c r="V329" s="22">
        <f>IF(OR($H329="",$I329=""),"",MAX(0,$H329-$I329))</f>
        <v/>
      </c>
      <c r="W329" s="16" t="n"/>
    </row>
    <row r="330">
      <c r="A330" s="19" t="n"/>
      <c r="B330" s="16" t="n"/>
      <c r="C330" s="16" t="n"/>
      <c r="D330" s="16" t="n"/>
      <c r="E330" s="16" t="n"/>
      <c r="F330" s="20" t="n"/>
      <c r="G330" s="20" t="n"/>
      <c r="H330" s="16" t="n"/>
      <c r="I330" s="16" t="n"/>
      <c r="J330" s="17" t="n"/>
      <c r="K330" s="17" t="n"/>
      <c r="L330" s="18">
        <f>IF($C330="","",N($F330)*N(IFERROR(INDEX('Vehículos y choferes'!$B$2:$B$16,MATCH($C330,'Vehículos y choferes'!$A$2:$A$16,0)),0))/100*N(IFERROR(INDEX('Vehículos y choferes'!$C$2:$C$16,MATCH($C330,'Vehículos y choferes'!$A$2:$A$16,0)),0)))</f>
        <v/>
      </c>
      <c r="M330" s="18">
        <f>IF($C330="","",N($F330)*N(IFERROR(INDEX('Vehículos y choferes'!$E$2:$E$16,MATCH($C330,'Vehículos y choferes'!$A$2:$A$16,0)),0)))</f>
        <v/>
      </c>
      <c r="N330" s="18">
        <f>IF($C330="","",N(IFERROR(INDEX('Vehículos y choferes'!$G$2:$G$16,MATCH($C330,'Vehículos y choferes'!$A$2:$A$16,0)),0)))</f>
        <v/>
      </c>
      <c r="O330" s="18">
        <f>IF(AND($D330="",$E330=""),"",N($G330)*(IF($D330="",0,IFERROR(INDEX('Vehículos y choferes'!$J$2:$J$31,MATCH($D330,'Vehículos y choferes'!$I$2:$I$31,0)),0))+IF($E330="",0,IFERROR(INDEX('Vehículos y choferes'!$J$2:$J$31,MATCH($E330,'Vehículos y choferes'!$I$2:$I$31,0)),0))))</f>
        <v/>
      </c>
      <c r="P330" s="18">
        <f>IF(AND($C330="",$D330=""),"",N($K330)+N($L330)+N($M330)+N($N330)+N($O330))</f>
        <v/>
      </c>
      <c r="Q330" s="18">
        <f>IF(OR($P330="",N($I330)=0),"",$P330/$I330)</f>
        <v/>
      </c>
      <c r="R330" s="18">
        <f>IF(OR($P330="",N($F330)=0),"",$P330/$F330)</f>
        <v/>
      </c>
      <c r="S330" s="21">
        <f>IF(OR($P330="",N($J330)=0),"",$P330/$J330)</f>
        <v/>
      </c>
      <c r="T330" s="22">
        <f>IF($S330="","",IF($S330&lt;=Configuración!$C$3,"En objetivo",IF($S330&lt;=Configuración!$C$4,"Alerta","Crítico")))</f>
        <v/>
      </c>
      <c r="U330" s="18">
        <f>IF(OR($Q330="",N(Configuración!$C$3)=0),"",$Q330/Configuración!$C$3)</f>
        <v/>
      </c>
      <c r="V330" s="22">
        <f>IF(OR($H330="",$I330=""),"",MAX(0,$H330-$I330))</f>
        <v/>
      </c>
      <c r="W330" s="16" t="n"/>
    </row>
    <row r="331">
      <c r="A331" s="19" t="n"/>
      <c r="B331" s="16" t="n"/>
      <c r="C331" s="16" t="n"/>
      <c r="D331" s="16" t="n"/>
      <c r="E331" s="16" t="n"/>
      <c r="F331" s="20" t="n"/>
      <c r="G331" s="20" t="n"/>
      <c r="H331" s="16" t="n"/>
      <c r="I331" s="16" t="n"/>
      <c r="J331" s="17" t="n"/>
      <c r="K331" s="17" t="n"/>
      <c r="L331" s="18">
        <f>IF($C331="","",N($F331)*N(IFERROR(INDEX('Vehículos y choferes'!$B$2:$B$16,MATCH($C331,'Vehículos y choferes'!$A$2:$A$16,0)),0))/100*N(IFERROR(INDEX('Vehículos y choferes'!$C$2:$C$16,MATCH($C331,'Vehículos y choferes'!$A$2:$A$16,0)),0)))</f>
        <v/>
      </c>
      <c r="M331" s="18">
        <f>IF($C331="","",N($F331)*N(IFERROR(INDEX('Vehículos y choferes'!$E$2:$E$16,MATCH($C331,'Vehículos y choferes'!$A$2:$A$16,0)),0)))</f>
        <v/>
      </c>
      <c r="N331" s="18">
        <f>IF($C331="","",N(IFERROR(INDEX('Vehículos y choferes'!$G$2:$G$16,MATCH($C331,'Vehículos y choferes'!$A$2:$A$16,0)),0)))</f>
        <v/>
      </c>
      <c r="O331" s="18">
        <f>IF(AND($D331="",$E331=""),"",N($G331)*(IF($D331="",0,IFERROR(INDEX('Vehículos y choferes'!$J$2:$J$31,MATCH($D331,'Vehículos y choferes'!$I$2:$I$31,0)),0))+IF($E331="",0,IFERROR(INDEX('Vehículos y choferes'!$J$2:$J$31,MATCH($E331,'Vehículos y choferes'!$I$2:$I$31,0)),0))))</f>
        <v/>
      </c>
      <c r="P331" s="18">
        <f>IF(AND($C331="",$D331=""),"",N($K331)+N($L331)+N($M331)+N($N331)+N($O331))</f>
        <v/>
      </c>
      <c r="Q331" s="18">
        <f>IF(OR($P331="",N($I331)=0),"",$P331/$I331)</f>
        <v/>
      </c>
      <c r="R331" s="18">
        <f>IF(OR($P331="",N($F331)=0),"",$P331/$F331)</f>
        <v/>
      </c>
      <c r="S331" s="21">
        <f>IF(OR($P331="",N($J331)=0),"",$P331/$J331)</f>
        <v/>
      </c>
      <c r="T331" s="22">
        <f>IF($S331="","",IF($S331&lt;=Configuración!$C$3,"En objetivo",IF($S331&lt;=Configuración!$C$4,"Alerta","Crítico")))</f>
        <v/>
      </c>
      <c r="U331" s="18">
        <f>IF(OR($Q331="",N(Configuración!$C$3)=0),"",$Q331/Configuración!$C$3)</f>
        <v/>
      </c>
      <c r="V331" s="22">
        <f>IF(OR($H331="",$I331=""),"",MAX(0,$H331-$I331))</f>
        <v/>
      </c>
      <c r="W331" s="16" t="n"/>
    </row>
    <row r="332">
      <c r="A332" s="19" t="n"/>
      <c r="B332" s="16" t="n"/>
      <c r="C332" s="16" t="n"/>
      <c r="D332" s="16" t="n"/>
      <c r="E332" s="16" t="n"/>
      <c r="F332" s="20" t="n"/>
      <c r="G332" s="20" t="n"/>
      <c r="H332" s="16" t="n"/>
      <c r="I332" s="16" t="n"/>
      <c r="J332" s="17" t="n"/>
      <c r="K332" s="17" t="n"/>
      <c r="L332" s="18">
        <f>IF($C332="","",N($F332)*N(IFERROR(INDEX('Vehículos y choferes'!$B$2:$B$16,MATCH($C332,'Vehículos y choferes'!$A$2:$A$16,0)),0))/100*N(IFERROR(INDEX('Vehículos y choferes'!$C$2:$C$16,MATCH($C332,'Vehículos y choferes'!$A$2:$A$16,0)),0)))</f>
        <v/>
      </c>
      <c r="M332" s="18">
        <f>IF($C332="","",N($F332)*N(IFERROR(INDEX('Vehículos y choferes'!$E$2:$E$16,MATCH($C332,'Vehículos y choferes'!$A$2:$A$16,0)),0)))</f>
        <v/>
      </c>
      <c r="N332" s="18">
        <f>IF($C332="","",N(IFERROR(INDEX('Vehículos y choferes'!$G$2:$G$16,MATCH($C332,'Vehículos y choferes'!$A$2:$A$16,0)),0)))</f>
        <v/>
      </c>
      <c r="O332" s="18">
        <f>IF(AND($D332="",$E332=""),"",N($G332)*(IF($D332="",0,IFERROR(INDEX('Vehículos y choferes'!$J$2:$J$31,MATCH($D332,'Vehículos y choferes'!$I$2:$I$31,0)),0))+IF($E332="",0,IFERROR(INDEX('Vehículos y choferes'!$J$2:$J$31,MATCH($E332,'Vehículos y choferes'!$I$2:$I$31,0)),0))))</f>
        <v/>
      </c>
      <c r="P332" s="18">
        <f>IF(AND($C332="",$D332=""),"",N($K332)+N($L332)+N($M332)+N($N332)+N($O332))</f>
        <v/>
      </c>
      <c r="Q332" s="18">
        <f>IF(OR($P332="",N($I332)=0),"",$P332/$I332)</f>
        <v/>
      </c>
      <c r="R332" s="18">
        <f>IF(OR($P332="",N($F332)=0),"",$P332/$F332)</f>
        <v/>
      </c>
      <c r="S332" s="21">
        <f>IF(OR($P332="",N($J332)=0),"",$P332/$J332)</f>
        <v/>
      </c>
      <c r="T332" s="22">
        <f>IF($S332="","",IF($S332&lt;=Configuración!$C$3,"En objetivo",IF($S332&lt;=Configuración!$C$4,"Alerta","Crítico")))</f>
        <v/>
      </c>
      <c r="U332" s="18">
        <f>IF(OR($Q332="",N(Configuración!$C$3)=0),"",$Q332/Configuración!$C$3)</f>
        <v/>
      </c>
      <c r="V332" s="22">
        <f>IF(OR($H332="",$I332=""),"",MAX(0,$H332-$I332))</f>
        <v/>
      </c>
      <c r="W332" s="16" t="n"/>
    </row>
    <row r="333">
      <c r="A333" s="19" t="n"/>
      <c r="B333" s="16" t="n"/>
      <c r="C333" s="16" t="n"/>
      <c r="D333" s="16" t="n"/>
      <c r="E333" s="16" t="n"/>
      <c r="F333" s="20" t="n"/>
      <c r="G333" s="20" t="n"/>
      <c r="H333" s="16" t="n"/>
      <c r="I333" s="16" t="n"/>
      <c r="J333" s="17" t="n"/>
      <c r="K333" s="17" t="n"/>
      <c r="L333" s="18">
        <f>IF($C333="","",N($F333)*N(IFERROR(INDEX('Vehículos y choferes'!$B$2:$B$16,MATCH($C333,'Vehículos y choferes'!$A$2:$A$16,0)),0))/100*N(IFERROR(INDEX('Vehículos y choferes'!$C$2:$C$16,MATCH($C333,'Vehículos y choferes'!$A$2:$A$16,0)),0)))</f>
        <v/>
      </c>
      <c r="M333" s="18">
        <f>IF($C333="","",N($F333)*N(IFERROR(INDEX('Vehículos y choferes'!$E$2:$E$16,MATCH($C333,'Vehículos y choferes'!$A$2:$A$16,0)),0)))</f>
        <v/>
      </c>
      <c r="N333" s="18">
        <f>IF($C333="","",N(IFERROR(INDEX('Vehículos y choferes'!$G$2:$G$16,MATCH($C333,'Vehículos y choferes'!$A$2:$A$16,0)),0)))</f>
        <v/>
      </c>
      <c r="O333" s="18">
        <f>IF(AND($D333="",$E333=""),"",N($G333)*(IF($D333="",0,IFERROR(INDEX('Vehículos y choferes'!$J$2:$J$31,MATCH($D333,'Vehículos y choferes'!$I$2:$I$31,0)),0))+IF($E333="",0,IFERROR(INDEX('Vehículos y choferes'!$J$2:$J$31,MATCH($E333,'Vehículos y choferes'!$I$2:$I$31,0)),0))))</f>
        <v/>
      </c>
      <c r="P333" s="18">
        <f>IF(AND($C333="",$D333=""),"",N($K333)+N($L333)+N($M333)+N($N333)+N($O333))</f>
        <v/>
      </c>
      <c r="Q333" s="18">
        <f>IF(OR($P333="",N($I333)=0),"",$P333/$I333)</f>
        <v/>
      </c>
      <c r="R333" s="18">
        <f>IF(OR($P333="",N($F333)=0),"",$P333/$F333)</f>
        <v/>
      </c>
      <c r="S333" s="21">
        <f>IF(OR($P333="",N($J333)=0),"",$P333/$J333)</f>
        <v/>
      </c>
      <c r="T333" s="22">
        <f>IF($S333="","",IF($S333&lt;=Configuración!$C$3,"En objetivo",IF($S333&lt;=Configuración!$C$4,"Alerta","Crítico")))</f>
        <v/>
      </c>
      <c r="U333" s="18">
        <f>IF(OR($Q333="",N(Configuración!$C$3)=0),"",$Q333/Configuración!$C$3)</f>
        <v/>
      </c>
      <c r="V333" s="22">
        <f>IF(OR($H333="",$I333=""),"",MAX(0,$H333-$I333))</f>
        <v/>
      </c>
      <c r="W333" s="16" t="n"/>
    </row>
    <row r="334">
      <c r="A334" s="19" t="n"/>
      <c r="B334" s="16" t="n"/>
      <c r="C334" s="16" t="n"/>
      <c r="D334" s="16" t="n"/>
      <c r="E334" s="16" t="n"/>
      <c r="F334" s="20" t="n"/>
      <c r="G334" s="20" t="n"/>
      <c r="H334" s="16" t="n"/>
      <c r="I334" s="16" t="n"/>
      <c r="J334" s="17" t="n"/>
      <c r="K334" s="17" t="n"/>
      <c r="L334" s="18">
        <f>IF($C334="","",N($F334)*N(IFERROR(INDEX('Vehículos y choferes'!$B$2:$B$16,MATCH($C334,'Vehículos y choferes'!$A$2:$A$16,0)),0))/100*N(IFERROR(INDEX('Vehículos y choferes'!$C$2:$C$16,MATCH($C334,'Vehículos y choferes'!$A$2:$A$16,0)),0)))</f>
        <v/>
      </c>
      <c r="M334" s="18">
        <f>IF($C334="","",N($F334)*N(IFERROR(INDEX('Vehículos y choferes'!$E$2:$E$16,MATCH($C334,'Vehículos y choferes'!$A$2:$A$16,0)),0)))</f>
        <v/>
      </c>
      <c r="N334" s="18">
        <f>IF($C334="","",N(IFERROR(INDEX('Vehículos y choferes'!$G$2:$G$16,MATCH($C334,'Vehículos y choferes'!$A$2:$A$16,0)),0)))</f>
        <v/>
      </c>
      <c r="O334" s="18">
        <f>IF(AND($D334="",$E334=""),"",N($G334)*(IF($D334="",0,IFERROR(INDEX('Vehículos y choferes'!$J$2:$J$31,MATCH($D334,'Vehículos y choferes'!$I$2:$I$31,0)),0))+IF($E334="",0,IFERROR(INDEX('Vehículos y choferes'!$J$2:$J$31,MATCH($E334,'Vehículos y choferes'!$I$2:$I$31,0)),0))))</f>
        <v/>
      </c>
      <c r="P334" s="18">
        <f>IF(AND($C334="",$D334=""),"",N($K334)+N($L334)+N($M334)+N($N334)+N($O334))</f>
        <v/>
      </c>
      <c r="Q334" s="18">
        <f>IF(OR($P334="",N($I334)=0),"",$P334/$I334)</f>
        <v/>
      </c>
      <c r="R334" s="18">
        <f>IF(OR($P334="",N($F334)=0),"",$P334/$F334)</f>
        <v/>
      </c>
      <c r="S334" s="21">
        <f>IF(OR($P334="",N($J334)=0),"",$P334/$J334)</f>
        <v/>
      </c>
      <c r="T334" s="22">
        <f>IF($S334="","",IF($S334&lt;=Configuración!$C$3,"En objetivo",IF($S334&lt;=Configuración!$C$4,"Alerta","Crítico")))</f>
        <v/>
      </c>
      <c r="U334" s="18">
        <f>IF(OR($Q334="",N(Configuración!$C$3)=0),"",$Q334/Configuración!$C$3)</f>
        <v/>
      </c>
      <c r="V334" s="22">
        <f>IF(OR($H334="",$I334=""),"",MAX(0,$H334-$I334))</f>
        <v/>
      </c>
      <c r="W334" s="16" t="n"/>
    </row>
    <row r="335">
      <c r="A335" s="19" t="n"/>
      <c r="B335" s="16" t="n"/>
      <c r="C335" s="16" t="n"/>
      <c r="D335" s="16" t="n"/>
      <c r="E335" s="16" t="n"/>
      <c r="F335" s="20" t="n"/>
      <c r="G335" s="20" t="n"/>
      <c r="H335" s="16" t="n"/>
      <c r="I335" s="16" t="n"/>
      <c r="J335" s="17" t="n"/>
      <c r="K335" s="17" t="n"/>
      <c r="L335" s="18">
        <f>IF($C335="","",N($F335)*N(IFERROR(INDEX('Vehículos y choferes'!$B$2:$B$16,MATCH($C335,'Vehículos y choferes'!$A$2:$A$16,0)),0))/100*N(IFERROR(INDEX('Vehículos y choferes'!$C$2:$C$16,MATCH($C335,'Vehículos y choferes'!$A$2:$A$16,0)),0)))</f>
        <v/>
      </c>
      <c r="M335" s="18">
        <f>IF($C335="","",N($F335)*N(IFERROR(INDEX('Vehículos y choferes'!$E$2:$E$16,MATCH($C335,'Vehículos y choferes'!$A$2:$A$16,0)),0)))</f>
        <v/>
      </c>
      <c r="N335" s="18">
        <f>IF($C335="","",N(IFERROR(INDEX('Vehículos y choferes'!$G$2:$G$16,MATCH($C335,'Vehículos y choferes'!$A$2:$A$16,0)),0)))</f>
        <v/>
      </c>
      <c r="O335" s="18">
        <f>IF(AND($D335="",$E335=""),"",N($G335)*(IF($D335="",0,IFERROR(INDEX('Vehículos y choferes'!$J$2:$J$31,MATCH($D335,'Vehículos y choferes'!$I$2:$I$31,0)),0))+IF($E335="",0,IFERROR(INDEX('Vehículos y choferes'!$J$2:$J$31,MATCH($E335,'Vehículos y choferes'!$I$2:$I$31,0)),0))))</f>
        <v/>
      </c>
      <c r="P335" s="18">
        <f>IF(AND($C335="",$D335=""),"",N($K335)+N($L335)+N($M335)+N($N335)+N($O335))</f>
        <v/>
      </c>
      <c r="Q335" s="18">
        <f>IF(OR($P335="",N($I335)=0),"",$P335/$I335)</f>
        <v/>
      </c>
      <c r="R335" s="18">
        <f>IF(OR($P335="",N($F335)=0),"",$P335/$F335)</f>
        <v/>
      </c>
      <c r="S335" s="21">
        <f>IF(OR($P335="",N($J335)=0),"",$P335/$J335)</f>
        <v/>
      </c>
      <c r="T335" s="22">
        <f>IF($S335="","",IF($S335&lt;=Configuración!$C$3,"En objetivo",IF($S335&lt;=Configuración!$C$4,"Alerta","Crítico")))</f>
        <v/>
      </c>
      <c r="U335" s="18">
        <f>IF(OR($Q335="",N(Configuración!$C$3)=0),"",$Q335/Configuración!$C$3)</f>
        <v/>
      </c>
      <c r="V335" s="22">
        <f>IF(OR($H335="",$I335=""),"",MAX(0,$H335-$I335))</f>
        <v/>
      </c>
      <c r="W335" s="16" t="n"/>
    </row>
    <row r="336">
      <c r="A336" s="19" t="n"/>
      <c r="B336" s="16" t="n"/>
      <c r="C336" s="16" t="n"/>
      <c r="D336" s="16" t="n"/>
      <c r="E336" s="16" t="n"/>
      <c r="F336" s="20" t="n"/>
      <c r="G336" s="20" t="n"/>
      <c r="H336" s="16" t="n"/>
      <c r="I336" s="16" t="n"/>
      <c r="J336" s="17" t="n"/>
      <c r="K336" s="17" t="n"/>
      <c r="L336" s="18">
        <f>IF($C336="","",N($F336)*N(IFERROR(INDEX('Vehículos y choferes'!$B$2:$B$16,MATCH($C336,'Vehículos y choferes'!$A$2:$A$16,0)),0))/100*N(IFERROR(INDEX('Vehículos y choferes'!$C$2:$C$16,MATCH($C336,'Vehículos y choferes'!$A$2:$A$16,0)),0)))</f>
        <v/>
      </c>
      <c r="M336" s="18">
        <f>IF($C336="","",N($F336)*N(IFERROR(INDEX('Vehículos y choferes'!$E$2:$E$16,MATCH($C336,'Vehículos y choferes'!$A$2:$A$16,0)),0)))</f>
        <v/>
      </c>
      <c r="N336" s="18">
        <f>IF($C336="","",N(IFERROR(INDEX('Vehículos y choferes'!$G$2:$G$16,MATCH($C336,'Vehículos y choferes'!$A$2:$A$16,0)),0)))</f>
        <v/>
      </c>
      <c r="O336" s="18">
        <f>IF(AND($D336="",$E336=""),"",N($G336)*(IF($D336="",0,IFERROR(INDEX('Vehículos y choferes'!$J$2:$J$31,MATCH($D336,'Vehículos y choferes'!$I$2:$I$31,0)),0))+IF($E336="",0,IFERROR(INDEX('Vehículos y choferes'!$J$2:$J$31,MATCH($E336,'Vehículos y choferes'!$I$2:$I$31,0)),0))))</f>
        <v/>
      </c>
      <c r="P336" s="18">
        <f>IF(AND($C336="",$D336=""),"",N($K336)+N($L336)+N($M336)+N($N336)+N($O336))</f>
        <v/>
      </c>
      <c r="Q336" s="18">
        <f>IF(OR($P336="",N($I336)=0),"",$P336/$I336)</f>
        <v/>
      </c>
      <c r="R336" s="18">
        <f>IF(OR($P336="",N($F336)=0),"",$P336/$F336)</f>
        <v/>
      </c>
      <c r="S336" s="21">
        <f>IF(OR($P336="",N($J336)=0),"",$P336/$J336)</f>
        <v/>
      </c>
      <c r="T336" s="22">
        <f>IF($S336="","",IF($S336&lt;=Configuración!$C$3,"En objetivo",IF($S336&lt;=Configuración!$C$4,"Alerta","Crítico")))</f>
        <v/>
      </c>
      <c r="U336" s="18">
        <f>IF(OR($Q336="",N(Configuración!$C$3)=0),"",$Q336/Configuración!$C$3)</f>
        <v/>
      </c>
      <c r="V336" s="22">
        <f>IF(OR($H336="",$I336=""),"",MAX(0,$H336-$I336))</f>
        <v/>
      </c>
      <c r="W336" s="16" t="n"/>
    </row>
    <row r="337">
      <c r="A337" s="19" t="n"/>
      <c r="B337" s="16" t="n"/>
      <c r="C337" s="16" t="n"/>
      <c r="D337" s="16" t="n"/>
      <c r="E337" s="16" t="n"/>
      <c r="F337" s="20" t="n"/>
      <c r="G337" s="20" t="n"/>
      <c r="H337" s="16" t="n"/>
      <c r="I337" s="16" t="n"/>
      <c r="J337" s="17" t="n"/>
      <c r="K337" s="17" t="n"/>
      <c r="L337" s="18">
        <f>IF($C337="","",N($F337)*N(IFERROR(INDEX('Vehículos y choferes'!$B$2:$B$16,MATCH($C337,'Vehículos y choferes'!$A$2:$A$16,0)),0))/100*N(IFERROR(INDEX('Vehículos y choferes'!$C$2:$C$16,MATCH($C337,'Vehículos y choferes'!$A$2:$A$16,0)),0)))</f>
        <v/>
      </c>
      <c r="M337" s="18">
        <f>IF($C337="","",N($F337)*N(IFERROR(INDEX('Vehículos y choferes'!$E$2:$E$16,MATCH($C337,'Vehículos y choferes'!$A$2:$A$16,0)),0)))</f>
        <v/>
      </c>
      <c r="N337" s="18">
        <f>IF($C337="","",N(IFERROR(INDEX('Vehículos y choferes'!$G$2:$G$16,MATCH($C337,'Vehículos y choferes'!$A$2:$A$16,0)),0)))</f>
        <v/>
      </c>
      <c r="O337" s="18">
        <f>IF(AND($D337="",$E337=""),"",N($G337)*(IF($D337="",0,IFERROR(INDEX('Vehículos y choferes'!$J$2:$J$31,MATCH($D337,'Vehículos y choferes'!$I$2:$I$31,0)),0))+IF($E337="",0,IFERROR(INDEX('Vehículos y choferes'!$J$2:$J$31,MATCH($E337,'Vehículos y choferes'!$I$2:$I$31,0)),0))))</f>
        <v/>
      </c>
      <c r="P337" s="18">
        <f>IF(AND($C337="",$D337=""),"",N($K337)+N($L337)+N($M337)+N($N337)+N($O337))</f>
        <v/>
      </c>
      <c r="Q337" s="18">
        <f>IF(OR($P337="",N($I337)=0),"",$P337/$I337)</f>
        <v/>
      </c>
      <c r="R337" s="18">
        <f>IF(OR($P337="",N($F337)=0),"",$P337/$F337)</f>
        <v/>
      </c>
      <c r="S337" s="21">
        <f>IF(OR($P337="",N($J337)=0),"",$P337/$J337)</f>
        <v/>
      </c>
      <c r="T337" s="22">
        <f>IF($S337="","",IF($S337&lt;=Configuración!$C$3,"En objetivo",IF($S337&lt;=Configuración!$C$4,"Alerta","Crítico")))</f>
        <v/>
      </c>
      <c r="U337" s="18">
        <f>IF(OR($Q337="",N(Configuración!$C$3)=0),"",$Q337/Configuración!$C$3)</f>
        <v/>
      </c>
      <c r="V337" s="22">
        <f>IF(OR($H337="",$I337=""),"",MAX(0,$H337-$I337))</f>
        <v/>
      </c>
      <c r="W337" s="16" t="n"/>
    </row>
    <row r="338">
      <c r="A338" s="19" t="n"/>
      <c r="B338" s="16" t="n"/>
      <c r="C338" s="16" t="n"/>
      <c r="D338" s="16" t="n"/>
      <c r="E338" s="16" t="n"/>
      <c r="F338" s="20" t="n"/>
      <c r="G338" s="20" t="n"/>
      <c r="H338" s="16" t="n"/>
      <c r="I338" s="16" t="n"/>
      <c r="J338" s="17" t="n"/>
      <c r="K338" s="17" t="n"/>
      <c r="L338" s="18">
        <f>IF($C338="","",N($F338)*N(IFERROR(INDEX('Vehículos y choferes'!$B$2:$B$16,MATCH($C338,'Vehículos y choferes'!$A$2:$A$16,0)),0))/100*N(IFERROR(INDEX('Vehículos y choferes'!$C$2:$C$16,MATCH($C338,'Vehículos y choferes'!$A$2:$A$16,0)),0)))</f>
        <v/>
      </c>
      <c r="M338" s="18">
        <f>IF($C338="","",N($F338)*N(IFERROR(INDEX('Vehículos y choferes'!$E$2:$E$16,MATCH($C338,'Vehículos y choferes'!$A$2:$A$16,0)),0)))</f>
        <v/>
      </c>
      <c r="N338" s="18">
        <f>IF($C338="","",N(IFERROR(INDEX('Vehículos y choferes'!$G$2:$G$16,MATCH($C338,'Vehículos y choferes'!$A$2:$A$16,0)),0)))</f>
        <v/>
      </c>
      <c r="O338" s="18">
        <f>IF(AND($D338="",$E338=""),"",N($G338)*(IF($D338="",0,IFERROR(INDEX('Vehículos y choferes'!$J$2:$J$31,MATCH($D338,'Vehículos y choferes'!$I$2:$I$31,0)),0))+IF($E338="",0,IFERROR(INDEX('Vehículos y choferes'!$J$2:$J$31,MATCH($E338,'Vehículos y choferes'!$I$2:$I$31,0)),0))))</f>
        <v/>
      </c>
      <c r="P338" s="18">
        <f>IF(AND($C338="",$D338=""),"",N($K338)+N($L338)+N($M338)+N($N338)+N($O338))</f>
        <v/>
      </c>
      <c r="Q338" s="18">
        <f>IF(OR($P338="",N($I338)=0),"",$P338/$I338)</f>
        <v/>
      </c>
      <c r="R338" s="18">
        <f>IF(OR($P338="",N($F338)=0),"",$P338/$F338)</f>
        <v/>
      </c>
      <c r="S338" s="21">
        <f>IF(OR($P338="",N($J338)=0),"",$P338/$J338)</f>
        <v/>
      </c>
      <c r="T338" s="22">
        <f>IF($S338="","",IF($S338&lt;=Configuración!$C$3,"En objetivo",IF($S338&lt;=Configuración!$C$4,"Alerta","Crítico")))</f>
        <v/>
      </c>
      <c r="U338" s="18">
        <f>IF(OR($Q338="",N(Configuración!$C$3)=0),"",$Q338/Configuración!$C$3)</f>
        <v/>
      </c>
      <c r="V338" s="22">
        <f>IF(OR($H338="",$I338=""),"",MAX(0,$H338-$I338))</f>
        <v/>
      </c>
      <c r="W338" s="16" t="n"/>
    </row>
    <row r="339">
      <c r="A339" s="19" t="n"/>
      <c r="B339" s="16" t="n"/>
      <c r="C339" s="16" t="n"/>
      <c r="D339" s="16" t="n"/>
      <c r="E339" s="16" t="n"/>
      <c r="F339" s="20" t="n"/>
      <c r="G339" s="20" t="n"/>
      <c r="H339" s="16" t="n"/>
      <c r="I339" s="16" t="n"/>
      <c r="J339" s="17" t="n"/>
      <c r="K339" s="17" t="n"/>
      <c r="L339" s="18">
        <f>IF($C339="","",N($F339)*N(IFERROR(INDEX('Vehículos y choferes'!$B$2:$B$16,MATCH($C339,'Vehículos y choferes'!$A$2:$A$16,0)),0))/100*N(IFERROR(INDEX('Vehículos y choferes'!$C$2:$C$16,MATCH($C339,'Vehículos y choferes'!$A$2:$A$16,0)),0)))</f>
        <v/>
      </c>
      <c r="M339" s="18">
        <f>IF($C339="","",N($F339)*N(IFERROR(INDEX('Vehículos y choferes'!$E$2:$E$16,MATCH($C339,'Vehículos y choferes'!$A$2:$A$16,0)),0)))</f>
        <v/>
      </c>
      <c r="N339" s="18">
        <f>IF($C339="","",N(IFERROR(INDEX('Vehículos y choferes'!$G$2:$G$16,MATCH($C339,'Vehículos y choferes'!$A$2:$A$16,0)),0)))</f>
        <v/>
      </c>
      <c r="O339" s="18">
        <f>IF(AND($D339="",$E339=""),"",N($G339)*(IF($D339="",0,IFERROR(INDEX('Vehículos y choferes'!$J$2:$J$31,MATCH($D339,'Vehículos y choferes'!$I$2:$I$31,0)),0))+IF($E339="",0,IFERROR(INDEX('Vehículos y choferes'!$J$2:$J$31,MATCH($E339,'Vehículos y choferes'!$I$2:$I$31,0)),0))))</f>
        <v/>
      </c>
      <c r="P339" s="18">
        <f>IF(AND($C339="",$D339=""),"",N($K339)+N($L339)+N($M339)+N($N339)+N($O339))</f>
        <v/>
      </c>
      <c r="Q339" s="18">
        <f>IF(OR($P339="",N($I339)=0),"",$P339/$I339)</f>
        <v/>
      </c>
      <c r="R339" s="18">
        <f>IF(OR($P339="",N($F339)=0),"",$P339/$F339)</f>
        <v/>
      </c>
      <c r="S339" s="21">
        <f>IF(OR($P339="",N($J339)=0),"",$P339/$J339)</f>
        <v/>
      </c>
      <c r="T339" s="22">
        <f>IF($S339="","",IF($S339&lt;=Configuración!$C$3,"En objetivo",IF($S339&lt;=Configuración!$C$4,"Alerta","Crítico")))</f>
        <v/>
      </c>
      <c r="U339" s="18">
        <f>IF(OR($Q339="",N(Configuración!$C$3)=0),"",$Q339/Configuración!$C$3)</f>
        <v/>
      </c>
      <c r="V339" s="22">
        <f>IF(OR($H339="",$I339=""),"",MAX(0,$H339-$I339))</f>
        <v/>
      </c>
      <c r="W339" s="16" t="n"/>
    </row>
    <row r="340">
      <c r="A340" s="19" t="n"/>
      <c r="B340" s="16" t="n"/>
      <c r="C340" s="16" t="n"/>
      <c r="D340" s="16" t="n"/>
      <c r="E340" s="16" t="n"/>
      <c r="F340" s="20" t="n"/>
      <c r="G340" s="20" t="n"/>
      <c r="H340" s="16" t="n"/>
      <c r="I340" s="16" t="n"/>
      <c r="J340" s="17" t="n"/>
      <c r="K340" s="17" t="n"/>
      <c r="L340" s="18">
        <f>IF($C340="","",N($F340)*N(IFERROR(INDEX('Vehículos y choferes'!$B$2:$B$16,MATCH($C340,'Vehículos y choferes'!$A$2:$A$16,0)),0))/100*N(IFERROR(INDEX('Vehículos y choferes'!$C$2:$C$16,MATCH($C340,'Vehículos y choferes'!$A$2:$A$16,0)),0)))</f>
        <v/>
      </c>
      <c r="M340" s="18">
        <f>IF($C340="","",N($F340)*N(IFERROR(INDEX('Vehículos y choferes'!$E$2:$E$16,MATCH($C340,'Vehículos y choferes'!$A$2:$A$16,0)),0)))</f>
        <v/>
      </c>
      <c r="N340" s="18">
        <f>IF($C340="","",N(IFERROR(INDEX('Vehículos y choferes'!$G$2:$G$16,MATCH($C340,'Vehículos y choferes'!$A$2:$A$16,0)),0)))</f>
        <v/>
      </c>
      <c r="O340" s="18">
        <f>IF(AND($D340="",$E340=""),"",N($G340)*(IF($D340="",0,IFERROR(INDEX('Vehículos y choferes'!$J$2:$J$31,MATCH($D340,'Vehículos y choferes'!$I$2:$I$31,0)),0))+IF($E340="",0,IFERROR(INDEX('Vehículos y choferes'!$J$2:$J$31,MATCH($E340,'Vehículos y choferes'!$I$2:$I$31,0)),0))))</f>
        <v/>
      </c>
      <c r="P340" s="18">
        <f>IF(AND($C340="",$D340=""),"",N($K340)+N($L340)+N($M340)+N($N340)+N($O340))</f>
        <v/>
      </c>
      <c r="Q340" s="18">
        <f>IF(OR($P340="",N($I340)=0),"",$P340/$I340)</f>
        <v/>
      </c>
      <c r="R340" s="18">
        <f>IF(OR($P340="",N($F340)=0),"",$P340/$F340)</f>
        <v/>
      </c>
      <c r="S340" s="21">
        <f>IF(OR($P340="",N($J340)=0),"",$P340/$J340)</f>
        <v/>
      </c>
      <c r="T340" s="22">
        <f>IF($S340="","",IF($S340&lt;=Configuración!$C$3,"En objetivo",IF($S340&lt;=Configuración!$C$4,"Alerta","Crítico")))</f>
        <v/>
      </c>
      <c r="U340" s="18">
        <f>IF(OR($Q340="",N(Configuración!$C$3)=0),"",$Q340/Configuración!$C$3)</f>
        <v/>
      </c>
      <c r="V340" s="22">
        <f>IF(OR($H340="",$I340=""),"",MAX(0,$H340-$I340))</f>
        <v/>
      </c>
      <c r="W340" s="16" t="n"/>
    </row>
    <row r="341">
      <c r="A341" s="19" t="n"/>
      <c r="B341" s="16" t="n"/>
      <c r="C341" s="16" t="n"/>
      <c r="D341" s="16" t="n"/>
      <c r="E341" s="16" t="n"/>
      <c r="F341" s="20" t="n"/>
      <c r="G341" s="20" t="n"/>
      <c r="H341" s="16" t="n"/>
      <c r="I341" s="16" t="n"/>
      <c r="J341" s="17" t="n"/>
      <c r="K341" s="17" t="n"/>
      <c r="L341" s="18">
        <f>IF($C341="","",N($F341)*N(IFERROR(INDEX('Vehículos y choferes'!$B$2:$B$16,MATCH($C341,'Vehículos y choferes'!$A$2:$A$16,0)),0))/100*N(IFERROR(INDEX('Vehículos y choferes'!$C$2:$C$16,MATCH($C341,'Vehículos y choferes'!$A$2:$A$16,0)),0)))</f>
        <v/>
      </c>
      <c r="M341" s="18">
        <f>IF($C341="","",N($F341)*N(IFERROR(INDEX('Vehículos y choferes'!$E$2:$E$16,MATCH($C341,'Vehículos y choferes'!$A$2:$A$16,0)),0)))</f>
        <v/>
      </c>
      <c r="N341" s="18">
        <f>IF($C341="","",N(IFERROR(INDEX('Vehículos y choferes'!$G$2:$G$16,MATCH($C341,'Vehículos y choferes'!$A$2:$A$16,0)),0)))</f>
        <v/>
      </c>
      <c r="O341" s="18">
        <f>IF(AND($D341="",$E341=""),"",N($G341)*(IF($D341="",0,IFERROR(INDEX('Vehículos y choferes'!$J$2:$J$31,MATCH($D341,'Vehículos y choferes'!$I$2:$I$31,0)),0))+IF($E341="",0,IFERROR(INDEX('Vehículos y choferes'!$J$2:$J$31,MATCH($E341,'Vehículos y choferes'!$I$2:$I$31,0)),0))))</f>
        <v/>
      </c>
      <c r="P341" s="18">
        <f>IF(AND($C341="",$D341=""),"",N($K341)+N($L341)+N($M341)+N($N341)+N($O341))</f>
        <v/>
      </c>
      <c r="Q341" s="18">
        <f>IF(OR($P341="",N($I341)=0),"",$P341/$I341)</f>
        <v/>
      </c>
      <c r="R341" s="18">
        <f>IF(OR($P341="",N($F341)=0),"",$P341/$F341)</f>
        <v/>
      </c>
      <c r="S341" s="21">
        <f>IF(OR($P341="",N($J341)=0),"",$P341/$J341)</f>
        <v/>
      </c>
      <c r="T341" s="22">
        <f>IF($S341="","",IF($S341&lt;=Configuración!$C$3,"En objetivo",IF($S341&lt;=Configuración!$C$4,"Alerta","Crítico")))</f>
        <v/>
      </c>
      <c r="U341" s="18">
        <f>IF(OR($Q341="",N(Configuración!$C$3)=0),"",$Q341/Configuración!$C$3)</f>
        <v/>
      </c>
      <c r="V341" s="22">
        <f>IF(OR($H341="",$I341=""),"",MAX(0,$H341-$I341))</f>
        <v/>
      </c>
      <c r="W341" s="16" t="n"/>
    </row>
    <row r="342">
      <c r="A342" s="19" t="n"/>
      <c r="B342" s="16" t="n"/>
      <c r="C342" s="16" t="n"/>
      <c r="D342" s="16" t="n"/>
      <c r="E342" s="16" t="n"/>
      <c r="F342" s="20" t="n"/>
      <c r="G342" s="20" t="n"/>
      <c r="H342" s="16" t="n"/>
      <c r="I342" s="16" t="n"/>
      <c r="J342" s="17" t="n"/>
      <c r="K342" s="17" t="n"/>
      <c r="L342" s="18">
        <f>IF($C342="","",N($F342)*N(IFERROR(INDEX('Vehículos y choferes'!$B$2:$B$16,MATCH($C342,'Vehículos y choferes'!$A$2:$A$16,0)),0))/100*N(IFERROR(INDEX('Vehículos y choferes'!$C$2:$C$16,MATCH($C342,'Vehículos y choferes'!$A$2:$A$16,0)),0)))</f>
        <v/>
      </c>
      <c r="M342" s="18">
        <f>IF($C342="","",N($F342)*N(IFERROR(INDEX('Vehículos y choferes'!$E$2:$E$16,MATCH($C342,'Vehículos y choferes'!$A$2:$A$16,0)),0)))</f>
        <v/>
      </c>
      <c r="N342" s="18">
        <f>IF($C342="","",N(IFERROR(INDEX('Vehículos y choferes'!$G$2:$G$16,MATCH($C342,'Vehículos y choferes'!$A$2:$A$16,0)),0)))</f>
        <v/>
      </c>
      <c r="O342" s="18">
        <f>IF(AND($D342="",$E342=""),"",N($G342)*(IF($D342="",0,IFERROR(INDEX('Vehículos y choferes'!$J$2:$J$31,MATCH($D342,'Vehículos y choferes'!$I$2:$I$31,0)),0))+IF($E342="",0,IFERROR(INDEX('Vehículos y choferes'!$J$2:$J$31,MATCH($E342,'Vehículos y choferes'!$I$2:$I$31,0)),0))))</f>
        <v/>
      </c>
      <c r="P342" s="18">
        <f>IF(AND($C342="",$D342=""),"",N($K342)+N($L342)+N($M342)+N($N342)+N($O342))</f>
        <v/>
      </c>
      <c r="Q342" s="18">
        <f>IF(OR($P342="",N($I342)=0),"",$P342/$I342)</f>
        <v/>
      </c>
      <c r="R342" s="18">
        <f>IF(OR($P342="",N($F342)=0),"",$P342/$F342)</f>
        <v/>
      </c>
      <c r="S342" s="21">
        <f>IF(OR($P342="",N($J342)=0),"",$P342/$J342)</f>
        <v/>
      </c>
      <c r="T342" s="22">
        <f>IF($S342="","",IF($S342&lt;=Configuración!$C$3,"En objetivo",IF($S342&lt;=Configuración!$C$4,"Alerta","Crítico")))</f>
        <v/>
      </c>
      <c r="U342" s="18">
        <f>IF(OR($Q342="",N(Configuración!$C$3)=0),"",$Q342/Configuración!$C$3)</f>
        <v/>
      </c>
      <c r="V342" s="22">
        <f>IF(OR($H342="",$I342=""),"",MAX(0,$H342-$I342))</f>
        <v/>
      </c>
      <c r="W342" s="16" t="n"/>
    </row>
    <row r="343">
      <c r="A343" s="19" t="n"/>
      <c r="B343" s="16" t="n"/>
      <c r="C343" s="16" t="n"/>
      <c r="D343" s="16" t="n"/>
      <c r="E343" s="16" t="n"/>
      <c r="F343" s="20" t="n"/>
      <c r="G343" s="20" t="n"/>
      <c r="H343" s="16" t="n"/>
      <c r="I343" s="16" t="n"/>
      <c r="J343" s="17" t="n"/>
      <c r="K343" s="17" t="n"/>
      <c r="L343" s="18">
        <f>IF($C343="","",N($F343)*N(IFERROR(INDEX('Vehículos y choferes'!$B$2:$B$16,MATCH($C343,'Vehículos y choferes'!$A$2:$A$16,0)),0))/100*N(IFERROR(INDEX('Vehículos y choferes'!$C$2:$C$16,MATCH($C343,'Vehículos y choferes'!$A$2:$A$16,0)),0)))</f>
        <v/>
      </c>
      <c r="M343" s="18">
        <f>IF($C343="","",N($F343)*N(IFERROR(INDEX('Vehículos y choferes'!$E$2:$E$16,MATCH($C343,'Vehículos y choferes'!$A$2:$A$16,0)),0)))</f>
        <v/>
      </c>
      <c r="N343" s="18">
        <f>IF($C343="","",N(IFERROR(INDEX('Vehículos y choferes'!$G$2:$G$16,MATCH($C343,'Vehículos y choferes'!$A$2:$A$16,0)),0)))</f>
        <v/>
      </c>
      <c r="O343" s="18">
        <f>IF(AND($D343="",$E343=""),"",N($G343)*(IF($D343="",0,IFERROR(INDEX('Vehículos y choferes'!$J$2:$J$31,MATCH($D343,'Vehículos y choferes'!$I$2:$I$31,0)),0))+IF($E343="",0,IFERROR(INDEX('Vehículos y choferes'!$J$2:$J$31,MATCH($E343,'Vehículos y choferes'!$I$2:$I$31,0)),0))))</f>
        <v/>
      </c>
      <c r="P343" s="18">
        <f>IF(AND($C343="",$D343=""),"",N($K343)+N($L343)+N($M343)+N($N343)+N($O343))</f>
        <v/>
      </c>
      <c r="Q343" s="18">
        <f>IF(OR($P343="",N($I343)=0),"",$P343/$I343)</f>
        <v/>
      </c>
      <c r="R343" s="18">
        <f>IF(OR($P343="",N($F343)=0),"",$P343/$F343)</f>
        <v/>
      </c>
      <c r="S343" s="21">
        <f>IF(OR($P343="",N($J343)=0),"",$P343/$J343)</f>
        <v/>
      </c>
      <c r="T343" s="22">
        <f>IF($S343="","",IF($S343&lt;=Configuración!$C$3,"En objetivo",IF($S343&lt;=Configuración!$C$4,"Alerta","Crítico")))</f>
        <v/>
      </c>
      <c r="U343" s="18">
        <f>IF(OR($Q343="",N(Configuración!$C$3)=0),"",$Q343/Configuración!$C$3)</f>
        <v/>
      </c>
      <c r="V343" s="22">
        <f>IF(OR($H343="",$I343=""),"",MAX(0,$H343-$I343))</f>
        <v/>
      </c>
      <c r="W343" s="16" t="n"/>
    </row>
    <row r="344">
      <c r="A344" s="19" t="n"/>
      <c r="B344" s="16" t="n"/>
      <c r="C344" s="16" t="n"/>
      <c r="D344" s="16" t="n"/>
      <c r="E344" s="16" t="n"/>
      <c r="F344" s="20" t="n"/>
      <c r="G344" s="20" t="n"/>
      <c r="H344" s="16" t="n"/>
      <c r="I344" s="16" t="n"/>
      <c r="J344" s="17" t="n"/>
      <c r="K344" s="17" t="n"/>
      <c r="L344" s="18">
        <f>IF($C344="","",N($F344)*N(IFERROR(INDEX('Vehículos y choferes'!$B$2:$B$16,MATCH($C344,'Vehículos y choferes'!$A$2:$A$16,0)),0))/100*N(IFERROR(INDEX('Vehículos y choferes'!$C$2:$C$16,MATCH($C344,'Vehículos y choferes'!$A$2:$A$16,0)),0)))</f>
        <v/>
      </c>
      <c r="M344" s="18">
        <f>IF($C344="","",N($F344)*N(IFERROR(INDEX('Vehículos y choferes'!$E$2:$E$16,MATCH($C344,'Vehículos y choferes'!$A$2:$A$16,0)),0)))</f>
        <v/>
      </c>
      <c r="N344" s="18">
        <f>IF($C344="","",N(IFERROR(INDEX('Vehículos y choferes'!$G$2:$G$16,MATCH($C344,'Vehículos y choferes'!$A$2:$A$16,0)),0)))</f>
        <v/>
      </c>
      <c r="O344" s="18">
        <f>IF(AND($D344="",$E344=""),"",N($G344)*(IF($D344="",0,IFERROR(INDEX('Vehículos y choferes'!$J$2:$J$31,MATCH($D344,'Vehículos y choferes'!$I$2:$I$31,0)),0))+IF($E344="",0,IFERROR(INDEX('Vehículos y choferes'!$J$2:$J$31,MATCH($E344,'Vehículos y choferes'!$I$2:$I$31,0)),0))))</f>
        <v/>
      </c>
      <c r="P344" s="18">
        <f>IF(AND($C344="",$D344=""),"",N($K344)+N($L344)+N($M344)+N($N344)+N($O344))</f>
        <v/>
      </c>
      <c r="Q344" s="18">
        <f>IF(OR($P344="",N($I344)=0),"",$P344/$I344)</f>
        <v/>
      </c>
      <c r="R344" s="18">
        <f>IF(OR($P344="",N($F344)=0),"",$P344/$F344)</f>
        <v/>
      </c>
      <c r="S344" s="21">
        <f>IF(OR($P344="",N($J344)=0),"",$P344/$J344)</f>
        <v/>
      </c>
      <c r="T344" s="22">
        <f>IF($S344="","",IF($S344&lt;=Configuración!$C$3,"En objetivo",IF($S344&lt;=Configuración!$C$4,"Alerta","Crítico")))</f>
        <v/>
      </c>
      <c r="U344" s="18">
        <f>IF(OR($Q344="",N(Configuración!$C$3)=0),"",$Q344/Configuración!$C$3)</f>
        <v/>
      </c>
      <c r="V344" s="22">
        <f>IF(OR($H344="",$I344=""),"",MAX(0,$H344-$I344))</f>
        <v/>
      </c>
      <c r="W344" s="16" t="n"/>
    </row>
    <row r="345">
      <c r="A345" s="19" t="n"/>
      <c r="B345" s="16" t="n"/>
      <c r="C345" s="16" t="n"/>
      <c r="D345" s="16" t="n"/>
      <c r="E345" s="16" t="n"/>
      <c r="F345" s="20" t="n"/>
      <c r="G345" s="20" t="n"/>
      <c r="H345" s="16" t="n"/>
      <c r="I345" s="16" t="n"/>
      <c r="J345" s="17" t="n"/>
      <c r="K345" s="17" t="n"/>
      <c r="L345" s="18">
        <f>IF($C345="","",N($F345)*N(IFERROR(INDEX('Vehículos y choferes'!$B$2:$B$16,MATCH($C345,'Vehículos y choferes'!$A$2:$A$16,0)),0))/100*N(IFERROR(INDEX('Vehículos y choferes'!$C$2:$C$16,MATCH($C345,'Vehículos y choferes'!$A$2:$A$16,0)),0)))</f>
        <v/>
      </c>
      <c r="M345" s="18">
        <f>IF($C345="","",N($F345)*N(IFERROR(INDEX('Vehículos y choferes'!$E$2:$E$16,MATCH($C345,'Vehículos y choferes'!$A$2:$A$16,0)),0)))</f>
        <v/>
      </c>
      <c r="N345" s="18">
        <f>IF($C345="","",N(IFERROR(INDEX('Vehículos y choferes'!$G$2:$G$16,MATCH($C345,'Vehículos y choferes'!$A$2:$A$16,0)),0)))</f>
        <v/>
      </c>
      <c r="O345" s="18">
        <f>IF(AND($D345="",$E345=""),"",N($G345)*(IF($D345="",0,IFERROR(INDEX('Vehículos y choferes'!$J$2:$J$31,MATCH($D345,'Vehículos y choferes'!$I$2:$I$31,0)),0))+IF($E345="",0,IFERROR(INDEX('Vehículos y choferes'!$J$2:$J$31,MATCH($E345,'Vehículos y choferes'!$I$2:$I$31,0)),0))))</f>
        <v/>
      </c>
      <c r="P345" s="18">
        <f>IF(AND($C345="",$D345=""),"",N($K345)+N($L345)+N($M345)+N($N345)+N($O345))</f>
        <v/>
      </c>
      <c r="Q345" s="18">
        <f>IF(OR($P345="",N($I345)=0),"",$P345/$I345)</f>
        <v/>
      </c>
      <c r="R345" s="18">
        <f>IF(OR($P345="",N($F345)=0),"",$P345/$F345)</f>
        <v/>
      </c>
      <c r="S345" s="21">
        <f>IF(OR($P345="",N($J345)=0),"",$P345/$J345)</f>
        <v/>
      </c>
      <c r="T345" s="22">
        <f>IF($S345="","",IF($S345&lt;=Configuración!$C$3,"En objetivo",IF($S345&lt;=Configuración!$C$4,"Alerta","Crítico")))</f>
        <v/>
      </c>
      <c r="U345" s="18">
        <f>IF(OR($Q345="",N(Configuración!$C$3)=0),"",$Q345/Configuración!$C$3)</f>
        <v/>
      </c>
      <c r="V345" s="22">
        <f>IF(OR($H345="",$I345=""),"",MAX(0,$H345-$I345))</f>
        <v/>
      </c>
      <c r="W345" s="16" t="n"/>
    </row>
    <row r="346">
      <c r="A346" s="19" t="n"/>
      <c r="B346" s="16" t="n"/>
      <c r="C346" s="16" t="n"/>
      <c r="D346" s="16" t="n"/>
      <c r="E346" s="16" t="n"/>
      <c r="F346" s="20" t="n"/>
      <c r="G346" s="20" t="n"/>
      <c r="H346" s="16" t="n"/>
      <c r="I346" s="16" t="n"/>
      <c r="J346" s="17" t="n"/>
      <c r="K346" s="17" t="n"/>
      <c r="L346" s="18">
        <f>IF($C346="","",N($F346)*N(IFERROR(INDEX('Vehículos y choferes'!$B$2:$B$16,MATCH($C346,'Vehículos y choferes'!$A$2:$A$16,0)),0))/100*N(IFERROR(INDEX('Vehículos y choferes'!$C$2:$C$16,MATCH($C346,'Vehículos y choferes'!$A$2:$A$16,0)),0)))</f>
        <v/>
      </c>
      <c r="M346" s="18">
        <f>IF($C346="","",N($F346)*N(IFERROR(INDEX('Vehículos y choferes'!$E$2:$E$16,MATCH($C346,'Vehículos y choferes'!$A$2:$A$16,0)),0)))</f>
        <v/>
      </c>
      <c r="N346" s="18">
        <f>IF($C346="","",N(IFERROR(INDEX('Vehículos y choferes'!$G$2:$G$16,MATCH($C346,'Vehículos y choferes'!$A$2:$A$16,0)),0)))</f>
        <v/>
      </c>
      <c r="O346" s="18">
        <f>IF(AND($D346="",$E346=""),"",N($G346)*(IF($D346="",0,IFERROR(INDEX('Vehículos y choferes'!$J$2:$J$31,MATCH($D346,'Vehículos y choferes'!$I$2:$I$31,0)),0))+IF($E346="",0,IFERROR(INDEX('Vehículos y choferes'!$J$2:$J$31,MATCH($E346,'Vehículos y choferes'!$I$2:$I$31,0)),0))))</f>
        <v/>
      </c>
      <c r="P346" s="18">
        <f>IF(AND($C346="",$D346=""),"",N($K346)+N($L346)+N($M346)+N($N346)+N($O346))</f>
        <v/>
      </c>
      <c r="Q346" s="18">
        <f>IF(OR($P346="",N($I346)=0),"",$P346/$I346)</f>
        <v/>
      </c>
      <c r="R346" s="18">
        <f>IF(OR($P346="",N($F346)=0),"",$P346/$F346)</f>
        <v/>
      </c>
      <c r="S346" s="21">
        <f>IF(OR($P346="",N($J346)=0),"",$P346/$J346)</f>
        <v/>
      </c>
      <c r="T346" s="22">
        <f>IF($S346="","",IF($S346&lt;=Configuración!$C$3,"En objetivo",IF($S346&lt;=Configuración!$C$4,"Alerta","Crítico")))</f>
        <v/>
      </c>
      <c r="U346" s="18">
        <f>IF(OR($Q346="",N(Configuración!$C$3)=0),"",$Q346/Configuración!$C$3)</f>
        <v/>
      </c>
      <c r="V346" s="22">
        <f>IF(OR($H346="",$I346=""),"",MAX(0,$H346-$I346))</f>
        <v/>
      </c>
      <c r="W346" s="16" t="n"/>
    </row>
    <row r="347">
      <c r="A347" s="19" t="n"/>
      <c r="B347" s="16" t="n"/>
      <c r="C347" s="16" t="n"/>
      <c r="D347" s="16" t="n"/>
      <c r="E347" s="16" t="n"/>
      <c r="F347" s="20" t="n"/>
      <c r="G347" s="20" t="n"/>
      <c r="H347" s="16" t="n"/>
      <c r="I347" s="16" t="n"/>
      <c r="J347" s="17" t="n"/>
      <c r="K347" s="17" t="n"/>
      <c r="L347" s="18">
        <f>IF($C347="","",N($F347)*N(IFERROR(INDEX('Vehículos y choferes'!$B$2:$B$16,MATCH($C347,'Vehículos y choferes'!$A$2:$A$16,0)),0))/100*N(IFERROR(INDEX('Vehículos y choferes'!$C$2:$C$16,MATCH($C347,'Vehículos y choferes'!$A$2:$A$16,0)),0)))</f>
        <v/>
      </c>
      <c r="M347" s="18">
        <f>IF($C347="","",N($F347)*N(IFERROR(INDEX('Vehículos y choferes'!$E$2:$E$16,MATCH($C347,'Vehículos y choferes'!$A$2:$A$16,0)),0)))</f>
        <v/>
      </c>
      <c r="N347" s="18">
        <f>IF($C347="","",N(IFERROR(INDEX('Vehículos y choferes'!$G$2:$G$16,MATCH($C347,'Vehículos y choferes'!$A$2:$A$16,0)),0)))</f>
        <v/>
      </c>
      <c r="O347" s="18">
        <f>IF(AND($D347="",$E347=""),"",N($G347)*(IF($D347="",0,IFERROR(INDEX('Vehículos y choferes'!$J$2:$J$31,MATCH($D347,'Vehículos y choferes'!$I$2:$I$31,0)),0))+IF($E347="",0,IFERROR(INDEX('Vehículos y choferes'!$J$2:$J$31,MATCH($E347,'Vehículos y choferes'!$I$2:$I$31,0)),0))))</f>
        <v/>
      </c>
      <c r="P347" s="18">
        <f>IF(AND($C347="",$D347=""),"",N($K347)+N($L347)+N($M347)+N($N347)+N($O347))</f>
        <v/>
      </c>
      <c r="Q347" s="18">
        <f>IF(OR($P347="",N($I347)=0),"",$P347/$I347)</f>
        <v/>
      </c>
      <c r="R347" s="18">
        <f>IF(OR($P347="",N($F347)=0),"",$P347/$F347)</f>
        <v/>
      </c>
      <c r="S347" s="21">
        <f>IF(OR($P347="",N($J347)=0),"",$P347/$J347)</f>
        <v/>
      </c>
      <c r="T347" s="22">
        <f>IF($S347="","",IF($S347&lt;=Configuración!$C$3,"En objetivo",IF($S347&lt;=Configuración!$C$4,"Alerta","Crítico")))</f>
        <v/>
      </c>
      <c r="U347" s="18">
        <f>IF(OR($Q347="",N(Configuración!$C$3)=0),"",$Q347/Configuración!$C$3)</f>
        <v/>
      </c>
      <c r="V347" s="22">
        <f>IF(OR($H347="",$I347=""),"",MAX(0,$H347-$I347))</f>
        <v/>
      </c>
      <c r="W347" s="16" t="n"/>
    </row>
    <row r="348">
      <c r="A348" s="19" t="n"/>
      <c r="B348" s="16" t="n"/>
      <c r="C348" s="16" t="n"/>
      <c r="D348" s="16" t="n"/>
      <c r="E348" s="16" t="n"/>
      <c r="F348" s="20" t="n"/>
      <c r="G348" s="20" t="n"/>
      <c r="H348" s="16" t="n"/>
      <c r="I348" s="16" t="n"/>
      <c r="J348" s="17" t="n"/>
      <c r="K348" s="17" t="n"/>
      <c r="L348" s="18">
        <f>IF($C348="","",N($F348)*N(IFERROR(INDEX('Vehículos y choferes'!$B$2:$B$16,MATCH($C348,'Vehículos y choferes'!$A$2:$A$16,0)),0))/100*N(IFERROR(INDEX('Vehículos y choferes'!$C$2:$C$16,MATCH($C348,'Vehículos y choferes'!$A$2:$A$16,0)),0)))</f>
        <v/>
      </c>
      <c r="M348" s="18">
        <f>IF($C348="","",N($F348)*N(IFERROR(INDEX('Vehículos y choferes'!$E$2:$E$16,MATCH($C348,'Vehículos y choferes'!$A$2:$A$16,0)),0)))</f>
        <v/>
      </c>
      <c r="N348" s="18">
        <f>IF($C348="","",N(IFERROR(INDEX('Vehículos y choferes'!$G$2:$G$16,MATCH($C348,'Vehículos y choferes'!$A$2:$A$16,0)),0)))</f>
        <v/>
      </c>
      <c r="O348" s="18">
        <f>IF(AND($D348="",$E348=""),"",N($G348)*(IF($D348="",0,IFERROR(INDEX('Vehículos y choferes'!$J$2:$J$31,MATCH($D348,'Vehículos y choferes'!$I$2:$I$31,0)),0))+IF($E348="",0,IFERROR(INDEX('Vehículos y choferes'!$J$2:$J$31,MATCH($E348,'Vehículos y choferes'!$I$2:$I$31,0)),0))))</f>
        <v/>
      </c>
      <c r="P348" s="18">
        <f>IF(AND($C348="",$D348=""),"",N($K348)+N($L348)+N($M348)+N($N348)+N($O348))</f>
        <v/>
      </c>
      <c r="Q348" s="18">
        <f>IF(OR($P348="",N($I348)=0),"",$P348/$I348)</f>
        <v/>
      </c>
      <c r="R348" s="18">
        <f>IF(OR($P348="",N($F348)=0),"",$P348/$F348)</f>
        <v/>
      </c>
      <c r="S348" s="21">
        <f>IF(OR($P348="",N($J348)=0),"",$P348/$J348)</f>
        <v/>
      </c>
      <c r="T348" s="22">
        <f>IF($S348="","",IF($S348&lt;=Configuración!$C$3,"En objetivo",IF($S348&lt;=Configuración!$C$4,"Alerta","Crítico")))</f>
        <v/>
      </c>
      <c r="U348" s="18">
        <f>IF(OR($Q348="",N(Configuración!$C$3)=0),"",$Q348/Configuración!$C$3)</f>
        <v/>
      </c>
      <c r="V348" s="22">
        <f>IF(OR($H348="",$I348=""),"",MAX(0,$H348-$I348))</f>
        <v/>
      </c>
      <c r="W348" s="16" t="n"/>
    </row>
    <row r="349">
      <c r="A349" s="19" t="n"/>
      <c r="B349" s="16" t="n"/>
      <c r="C349" s="16" t="n"/>
      <c r="D349" s="16" t="n"/>
      <c r="E349" s="16" t="n"/>
      <c r="F349" s="20" t="n"/>
      <c r="G349" s="20" t="n"/>
      <c r="H349" s="16" t="n"/>
      <c r="I349" s="16" t="n"/>
      <c r="J349" s="17" t="n"/>
      <c r="K349" s="17" t="n"/>
      <c r="L349" s="18">
        <f>IF($C349="","",N($F349)*N(IFERROR(INDEX('Vehículos y choferes'!$B$2:$B$16,MATCH($C349,'Vehículos y choferes'!$A$2:$A$16,0)),0))/100*N(IFERROR(INDEX('Vehículos y choferes'!$C$2:$C$16,MATCH($C349,'Vehículos y choferes'!$A$2:$A$16,0)),0)))</f>
        <v/>
      </c>
      <c r="M349" s="18">
        <f>IF($C349="","",N($F349)*N(IFERROR(INDEX('Vehículos y choferes'!$E$2:$E$16,MATCH($C349,'Vehículos y choferes'!$A$2:$A$16,0)),0)))</f>
        <v/>
      </c>
      <c r="N349" s="18">
        <f>IF($C349="","",N(IFERROR(INDEX('Vehículos y choferes'!$G$2:$G$16,MATCH($C349,'Vehículos y choferes'!$A$2:$A$16,0)),0)))</f>
        <v/>
      </c>
      <c r="O349" s="18">
        <f>IF(AND($D349="",$E349=""),"",N($G349)*(IF($D349="",0,IFERROR(INDEX('Vehículos y choferes'!$J$2:$J$31,MATCH($D349,'Vehículos y choferes'!$I$2:$I$31,0)),0))+IF($E349="",0,IFERROR(INDEX('Vehículos y choferes'!$J$2:$J$31,MATCH($E349,'Vehículos y choferes'!$I$2:$I$31,0)),0))))</f>
        <v/>
      </c>
      <c r="P349" s="18">
        <f>IF(AND($C349="",$D349=""),"",N($K349)+N($L349)+N($M349)+N($N349)+N($O349))</f>
        <v/>
      </c>
      <c r="Q349" s="18">
        <f>IF(OR($P349="",N($I349)=0),"",$P349/$I349)</f>
        <v/>
      </c>
      <c r="R349" s="18">
        <f>IF(OR($P349="",N($F349)=0),"",$P349/$F349)</f>
        <v/>
      </c>
      <c r="S349" s="21">
        <f>IF(OR($P349="",N($J349)=0),"",$P349/$J349)</f>
        <v/>
      </c>
      <c r="T349" s="22">
        <f>IF($S349="","",IF($S349&lt;=Configuración!$C$3,"En objetivo",IF($S349&lt;=Configuración!$C$4,"Alerta","Crítico")))</f>
        <v/>
      </c>
      <c r="U349" s="18">
        <f>IF(OR($Q349="",N(Configuración!$C$3)=0),"",$Q349/Configuración!$C$3)</f>
        <v/>
      </c>
      <c r="V349" s="22">
        <f>IF(OR($H349="",$I349=""),"",MAX(0,$H349-$I349))</f>
        <v/>
      </c>
      <c r="W349" s="16" t="n"/>
    </row>
    <row r="350">
      <c r="A350" s="19" t="n"/>
      <c r="B350" s="16" t="n"/>
      <c r="C350" s="16" t="n"/>
      <c r="D350" s="16" t="n"/>
      <c r="E350" s="16" t="n"/>
      <c r="F350" s="20" t="n"/>
      <c r="G350" s="20" t="n"/>
      <c r="H350" s="16" t="n"/>
      <c r="I350" s="16" t="n"/>
      <c r="J350" s="17" t="n"/>
      <c r="K350" s="17" t="n"/>
      <c r="L350" s="18">
        <f>IF($C350="","",N($F350)*N(IFERROR(INDEX('Vehículos y choferes'!$B$2:$B$16,MATCH($C350,'Vehículos y choferes'!$A$2:$A$16,0)),0))/100*N(IFERROR(INDEX('Vehículos y choferes'!$C$2:$C$16,MATCH($C350,'Vehículos y choferes'!$A$2:$A$16,0)),0)))</f>
        <v/>
      </c>
      <c r="M350" s="18">
        <f>IF($C350="","",N($F350)*N(IFERROR(INDEX('Vehículos y choferes'!$E$2:$E$16,MATCH($C350,'Vehículos y choferes'!$A$2:$A$16,0)),0)))</f>
        <v/>
      </c>
      <c r="N350" s="18">
        <f>IF($C350="","",N(IFERROR(INDEX('Vehículos y choferes'!$G$2:$G$16,MATCH($C350,'Vehículos y choferes'!$A$2:$A$16,0)),0)))</f>
        <v/>
      </c>
      <c r="O350" s="18">
        <f>IF(AND($D350="",$E350=""),"",N($G350)*(IF($D350="",0,IFERROR(INDEX('Vehículos y choferes'!$J$2:$J$31,MATCH($D350,'Vehículos y choferes'!$I$2:$I$31,0)),0))+IF($E350="",0,IFERROR(INDEX('Vehículos y choferes'!$J$2:$J$31,MATCH($E350,'Vehículos y choferes'!$I$2:$I$31,0)),0))))</f>
        <v/>
      </c>
      <c r="P350" s="18">
        <f>IF(AND($C350="",$D350=""),"",N($K350)+N($L350)+N($M350)+N($N350)+N($O350))</f>
        <v/>
      </c>
      <c r="Q350" s="18">
        <f>IF(OR($P350="",N($I350)=0),"",$P350/$I350)</f>
        <v/>
      </c>
      <c r="R350" s="18">
        <f>IF(OR($P350="",N($F350)=0),"",$P350/$F350)</f>
        <v/>
      </c>
      <c r="S350" s="21">
        <f>IF(OR($P350="",N($J350)=0),"",$P350/$J350)</f>
        <v/>
      </c>
      <c r="T350" s="22">
        <f>IF($S350="","",IF($S350&lt;=Configuración!$C$3,"En objetivo",IF($S350&lt;=Configuración!$C$4,"Alerta","Crítico")))</f>
        <v/>
      </c>
      <c r="U350" s="18">
        <f>IF(OR($Q350="",N(Configuración!$C$3)=0),"",$Q350/Configuración!$C$3)</f>
        <v/>
      </c>
      <c r="V350" s="22">
        <f>IF(OR($H350="",$I350=""),"",MAX(0,$H350-$I350))</f>
        <v/>
      </c>
      <c r="W350" s="16" t="n"/>
    </row>
    <row r="351">
      <c r="A351" s="19" t="n"/>
      <c r="B351" s="16" t="n"/>
      <c r="C351" s="16" t="n"/>
      <c r="D351" s="16" t="n"/>
      <c r="E351" s="16" t="n"/>
      <c r="F351" s="20" t="n"/>
      <c r="G351" s="20" t="n"/>
      <c r="H351" s="16" t="n"/>
      <c r="I351" s="16" t="n"/>
      <c r="J351" s="17" t="n"/>
      <c r="K351" s="17" t="n"/>
      <c r="L351" s="18">
        <f>IF($C351="","",N($F351)*N(IFERROR(INDEX('Vehículos y choferes'!$B$2:$B$16,MATCH($C351,'Vehículos y choferes'!$A$2:$A$16,0)),0))/100*N(IFERROR(INDEX('Vehículos y choferes'!$C$2:$C$16,MATCH($C351,'Vehículos y choferes'!$A$2:$A$16,0)),0)))</f>
        <v/>
      </c>
      <c r="M351" s="18">
        <f>IF($C351="","",N($F351)*N(IFERROR(INDEX('Vehículos y choferes'!$E$2:$E$16,MATCH($C351,'Vehículos y choferes'!$A$2:$A$16,0)),0)))</f>
        <v/>
      </c>
      <c r="N351" s="18">
        <f>IF($C351="","",N(IFERROR(INDEX('Vehículos y choferes'!$G$2:$G$16,MATCH($C351,'Vehículos y choferes'!$A$2:$A$16,0)),0)))</f>
        <v/>
      </c>
      <c r="O351" s="18">
        <f>IF(AND($D351="",$E351=""),"",N($G351)*(IF($D351="",0,IFERROR(INDEX('Vehículos y choferes'!$J$2:$J$31,MATCH($D351,'Vehículos y choferes'!$I$2:$I$31,0)),0))+IF($E351="",0,IFERROR(INDEX('Vehículos y choferes'!$J$2:$J$31,MATCH($E351,'Vehículos y choferes'!$I$2:$I$31,0)),0))))</f>
        <v/>
      </c>
      <c r="P351" s="18">
        <f>IF(AND($C351="",$D351=""),"",N($K351)+N($L351)+N($M351)+N($N351)+N($O351))</f>
        <v/>
      </c>
      <c r="Q351" s="18">
        <f>IF(OR($P351="",N($I351)=0),"",$P351/$I351)</f>
        <v/>
      </c>
      <c r="R351" s="18">
        <f>IF(OR($P351="",N($F351)=0),"",$P351/$F351)</f>
        <v/>
      </c>
      <c r="S351" s="21">
        <f>IF(OR($P351="",N($J351)=0),"",$P351/$J351)</f>
        <v/>
      </c>
      <c r="T351" s="22">
        <f>IF($S351="","",IF($S351&lt;=Configuración!$C$3,"En objetivo",IF($S351&lt;=Configuración!$C$4,"Alerta","Crítico")))</f>
        <v/>
      </c>
      <c r="U351" s="18">
        <f>IF(OR($Q351="",N(Configuración!$C$3)=0),"",$Q351/Configuración!$C$3)</f>
        <v/>
      </c>
      <c r="V351" s="22">
        <f>IF(OR($H351="",$I351=""),"",MAX(0,$H351-$I351))</f>
        <v/>
      </c>
      <c r="W351" s="16" t="n"/>
    </row>
    <row r="352">
      <c r="A352" s="19" t="n"/>
      <c r="B352" s="16" t="n"/>
      <c r="C352" s="16" t="n"/>
      <c r="D352" s="16" t="n"/>
      <c r="E352" s="16" t="n"/>
      <c r="F352" s="20" t="n"/>
      <c r="G352" s="20" t="n"/>
      <c r="H352" s="16" t="n"/>
      <c r="I352" s="16" t="n"/>
      <c r="J352" s="17" t="n"/>
      <c r="K352" s="17" t="n"/>
      <c r="L352" s="18">
        <f>IF($C352="","",N($F352)*N(IFERROR(INDEX('Vehículos y choferes'!$B$2:$B$16,MATCH($C352,'Vehículos y choferes'!$A$2:$A$16,0)),0))/100*N(IFERROR(INDEX('Vehículos y choferes'!$C$2:$C$16,MATCH($C352,'Vehículos y choferes'!$A$2:$A$16,0)),0)))</f>
        <v/>
      </c>
      <c r="M352" s="18">
        <f>IF($C352="","",N($F352)*N(IFERROR(INDEX('Vehículos y choferes'!$E$2:$E$16,MATCH($C352,'Vehículos y choferes'!$A$2:$A$16,0)),0)))</f>
        <v/>
      </c>
      <c r="N352" s="18">
        <f>IF($C352="","",N(IFERROR(INDEX('Vehículos y choferes'!$G$2:$G$16,MATCH($C352,'Vehículos y choferes'!$A$2:$A$16,0)),0)))</f>
        <v/>
      </c>
      <c r="O352" s="18">
        <f>IF(AND($D352="",$E352=""),"",N($G352)*(IF($D352="",0,IFERROR(INDEX('Vehículos y choferes'!$J$2:$J$31,MATCH($D352,'Vehículos y choferes'!$I$2:$I$31,0)),0))+IF($E352="",0,IFERROR(INDEX('Vehículos y choferes'!$J$2:$J$31,MATCH($E352,'Vehículos y choferes'!$I$2:$I$31,0)),0))))</f>
        <v/>
      </c>
      <c r="P352" s="18">
        <f>IF(AND($C352="",$D352=""),"",N($K352)+N($L352)+N($M352)+N($N352)+N($O352))</f>
        <v/>
      </c>
      <c r="Q352" s="18">
        <f>IF(OR($P352="",N($I352)=0),"",$P352/$I352)</f>
        <v/>
      </c>
      <c r="R352" s="18">
        <f>IF(OR($P352="",N($F352)=0),"",$P352/$F352)</f>
        <v/>
      </c>
      <c r="S352" s="21">
        <f>IF(OR($P352="",N($J352)=0),"",$P352/$J352)</f>
        <v/>
      </c>
      <c r="T352" s="22">
        <f>IF($S352="","",IF($S352&lt;=Configuración!$C$3,"En objetivo",IF($S352&lt;=Configuración!$C$4,"Alerta","Crítico")))</f>
        <v/>
      </c>
      <c r="U352" s="18">
        <f>IF(OR($Q352="",N(Configuración!$C$3)=0),"",$Q352/Configuración!$C$3)</f>
        <v/>
      </c>
      <c r="V352" s="22">
        <f>IF(OR($H352="",$I352=""),"",MAX(0,$H352-$I352))</f>
        <v/>
      </c>
      <c r="W352" s="16" t="n"/>
    </row>
    <row r="353">
      <c r="A353" s="19" t="n"/>
      <c r="B353" s="16" t="n"/>
      <c r="C353" s="16" t="n"/>
      <c r="D353" s="16" t="n"/>
      <c r="E353" s="16" t="n"/>
      <c r="F353" s="20" t="n"/>
      <c r="G353" s="20" t="n"/>
      <c r="H353" s="16" t="n"/>
      <c r="I353" s="16" t="n"/>
      <c r="J353" s="17" t="n"/>
      <c r="K353" s="17" t="n"/>
      <c r="L353" s="18">
        <f>IF($C353="","",N($F353)*N(IFERROR(INDEX('Vehículos y choferes'!$B$2:$B$16,MATCH($C353,'Vehículos y choferes'!$A$2:$A$16,0)),0))/100*N(IFERROR(INDEX('Vehículos y choferes'!$C$2:$C$16,MATCH($C353,'Vehículos y choferes'!$A$2:$A$16,0)),0)))</f>
        <v/>
      </c>
      <c r="M353" s="18">
        <f>IF($C353="","",N($F353)*N(IFERROR(INDEX('Vehículos y choferes'!$E$2:$E$16,MATCH($C353,'Vehículos y choferes'!$A$2:$A$16,0)),0)))</f>
        <v/>
      </c>
      <c r="N353" s="18">
        <f>IF($C353="","",N(IFERROR(INDEX('Vehículos y choferes'!$G$2:$G$16,MATCH($C353,'Vehículos y choferes'!$A$2:$A$16,0)),0)))</f>
        <v/>
      </c>
      <c r="O353" s="18">
        <f>IF(AND($D353="",$E353=""),"",N($G353)*(IF($D353="",0,IFERROR(INDEX('Vehículos y choferes'!$J$2:$J$31,MATCH($D353,'Vehículos y choferes'!$I$2:$I$31,0)),0))+IF($E353="",0,IFERROR(INDEX('Vehículos y choferes'!$J$2:$J$31,MATCH($E353,'Vehículos y choferes'!$I$2:$I$31,0)),0))))</f>
        <v/>
      </c>
      <c r="P353" s="18">
        <f>IF(AND($C353="",$D353=""),"",N($K353)+N($L353)+N($M353)+N($N353)+N($O353))</f>
        <v/>
      </c>
      <c r="Q353" s="18">
        <f>IF(OR($P353="",N($I353)=0),"",$P353/$I353)</f>
        <v/>
      </c>
      <c r="R353" s="18">
        <f>IF(OR($P353="",N($F353)=0),"",$P353/$F353)</f>
        <v/>
      </c>
      <c r="S353" s="21">
        <f>IF(OR($P353="",N($J353)=0),"",$P353/$J353)</f>
        <v/>
      </c>
      <c r="T353" s="22">
        <f>IF($S353="","",IF($S353&lt;=Configuración!$C$3,"En objetivo",IF($S353&lt;=Configuración!$C$4,"Alerta","Crítico")))</f>
        <v/>
      </c>
      <c r="U353" s="18">
        <f>IF(OR($Q353="",N(Configuración!$C$3)=0),"",$Q353/Configuración!$C$3)</f>
        <v/>
      </c>
      <c r="V353" s="22">
        <f>IF(OR($H353="",$I353=""),"",MAX(0,$H353-$I353))</f>
        <v/>
      </c>
      <c r="W353" s="16" t="n"/>
    </row>
    <row r="354">
      <c r="A354" s="19" t="n"/>
      <c r="B354" s="16" t="n"/>
      <c r="C354" s="16" t="n"/>
      <c r="D354" s="16" t="n"/>
      <c r="E354" s="16" t="n"/>
      <c r="F354" s="20" t="n"/>
      <c r="G354" s="20" t="n"/>
      <c r="H354" s="16" t="n"/>
      <c r="I354" s="16" t="n"/>
      <c r="J354" s="17" t="n"/>
      <c r="K354" s="17" t="n"/>
      <c r="L354" s="18">
        <f>IF($C354="","",N($F354)*N(IFERROR(INDEX('Vehículos y choferes'!$B$2:$B$16,MATCH($C354,'Vehículos y choferes'!$A$2:$A$16,0)),0))/100*N(IFERROR(INDEX('Vehículos y choferes'!$C$2:$C$16,MATCH($C354,'Vehículos y choferes'!$A$2:$A$16,0)),0)))</f>
        <v/>
      </c>
      <c r="M354" s="18">
        <f>IF($C354="","",N($F354)*N(IFERROR(INDEX('Vehículos y choferes'!$E$2:$E$16,MATCH($C354,'Vehículos y choferes'!$A$2:$A$16,0)),0)))</f>
        <v/>
      </c>
      <c r="N354" s="18">
        <f>IF($C354="","",N(IFERROR(INDEX('Vehículos y choferes'!$G$2:$G$16,MATCH($C354,'Vehículos y choferes'!$A$2:$A$16,0)),0)))</f>
        <v/>
      </c>
      <c r="O354" s="18">
        <f>IF(AND($D354="",$E354=""),"",N($G354)*(IF($D354="",0,IFERROR(INDEX('Vehículos y choferes'!$J$2:$J$31,MATCH($D354,'Vehículos y choferes'!$I$2:$I$31,0)),0))+IF($E354="",0,IFERROR(INDEX('Vehículos y choferes'!$J$2:$J$31,MATCH($E354,'Vehículos y choferes'!$I$2:$I$31,0)),0))))</f>
        <v/>
      </c>
      <c r="P354" s="18">
        <f>IF(AND($C354="",$D354=""),"",N($K354)+N($L354)+N($M354)+N($N354)+N($O354))</f>
        <v/>
      </c>
      <c r="Q354" s="18">
        <f>IF(OR($P354="",N($I354)=0),"",$P354/$I354)</f>
        <v/>
      </c>
      <c r="R354" s="18">
        <f>IF(OR($P354="",N($F354)=0),"",$P354/$F354)</f>
        <v/>
      </c>
      <c r="S354" s="21">
        <f>IF(OR($P354="",N($J354)=0),"",$P354/$J354)</f>
        <v/>
      </c>
      <c r="T354" s="22">
        <f>IF($S354="","",IF($S354&lt;=Configuración!$C$3,"En objetivo",IF($S354&lt;=Configuración!$C$4,"Alerta","Crítico")))</f>
        <v/>
      </c>
      <c r="U354" s="18">
        <f>IF(OR($Q354="",N(Configuración!$C$3)=0),"",$Q354/Configuración!$C$3)</f>
        <v/>
      </c>
      <c r="V354" s="22">
        <f>IF(OR($H354="",$I354=""),"",MAX(0,$H354-$I354))</f>
        <v/>
      </c>
      <c r="W354" s="16" t="n"/>
    </row>
    <row r="355">
      <c r="A355" s="19" t="n"/>
      <c r="B355" s="16" t="n"/>
      <c r="C355" s="16" t="n"/>
      <c r="D355" s="16" t="n"/>
      <c r="E355" s="16" t="n"/>
      <c r="F355" s="20" t="n"/>
      <c r="G355" s="20" t="n"/>
      <c r="H355" s="16" t="n"/>
      <c r="I355" s="16" t="n"/>
      <c r="J355" s="17" t="n"/>
      <c r="K355" s="17" t="n"/>
      <c r="L355" s="18">
        <f>IF($C355="","",N($F355)*N(IFERROR(INDEX('Vehículos y choferes'!$B$2:$B$16,MATCH($C355,'Vehículos y choferes'!$A$2:$A$16,0)),0))/100*N(IFERROR(INDEX('Vehículos y choferes'!$C$2:$C$16,MATCH($C355,'Vehículos y choferes'!$A$2:$A$16,0)),0)))</f>
        <v/>
      </c>
      <c r="M355" s="18">
        <f>IF($C355="","",N($F355)*N(IFERROR(INDEX('Vehículos y choferes'!$E$2:$E$16,MATCH($C355,'Vehículos y choferes'!$A$2:$A$16,0)),0)))</f>
        <v/>
      </c>
      <c r="N355" s="18">
        <f>IF($C355="","",N(IFERROR(INDEX('Vehículos y choferes'!$G$2:$G$16,MATCH($C355,'Vehículos y choferes'!$A$2:$A$16,0)),0)))</f>
        <v/>
      </c>
      <c r="O355" s="18">
        <f>IF(AND($D355="",$E355=""),"",N($G355)*(IF($D355="",0,IFERROR(INDEX('Vehículos y choferes'!$J$2:$J$31,MATCH($D355,'Vehículos y choferes'!$I$2:$I$31,0)),0))+IF($E355="",0,IFERROR(INDEX('Vehículos y choferes'!$J$2:$J$31,MATCH($E355,'Vehículos y choferes'!$I$2:$I$31,0)),0))))</f>
        <v/>
      </c>
      <c r="P355" s="18">
        <f>IF(AND($C355="",$D355=""),"",N($K355)+N($L355)+N($M355)+N($N355)+N($O355))</f>
        <v/>
      </c>
      <c r="Q355" s="18">
        <f>IF(OR($P355="",N($I355)=0),"",$P355/$I355)</f>
        <v/>
      </c>
      <c r="R355" s="18">
        <f>IF(OR($P355="",N($F355)=0),"",$P355/$F355)</f>
        <v/>
      </c>
      <c r="S355" s="21">
        <f>IF(OR($P355="",N($J355)=0),"",$P355/$J355)</f>
        <v/>
      </c>
      <c r="T355" s="22">
        <f>IF($S355="","",IF($S355&lt;=Configuración!$C$3,"En objetivo",IF($S355&lt;=Configuración!$C$4,"Alerta","Crítico")))</f>
        <v/>
      </c>
      <c r="U355" s="18">
        <f>IF(OR($Q355="",N(Configuración!$C$3)=0),"",$Q355/Configuración!$C$3)</f>
        <v/>
      </c>
      <c r="V355" s="22">
        <f>IF(OR($H355="",$I355=""),"",MAX(0,$H355-$I355))</f>
        <v/>
      </c>
      <c r="W355" s="16" t="n"/>
    </row>
    <row r="356">
      <c r="A356" s="19" t="n"/>
      <c r="B356" s="16" t="n"/>
      <c r="C356" s="16" t="n"/>
      <c r="D356" s="16" t="n"/>
      <c r="E356" s="16" t="n"/>
      <c r="F356" s="20" t="n"/>
      <c r="G356" s="20" t="n"/>
      <c r="H356" s="16" t="n"/>
      <c r="I356" s="16" t="n"/>
      <c r="J356" s="17" t="n"/>
      <c r="K356" s="17" t="n"/>
      <c r="L356" s="18">
        <f>IF($C356="","",N($F356)*N(IFERROR(INDEX('Vehículos y choferes'!$B$2:$B$16,MATCH($C356,'Vehículos y choferes'!$A$2:$A$16,0)),0))/100*N(IFERROR(INDEX('Vehículos y choferes'!$C$2:$C$16,MATCH($C356,'Vehículos y choferes'!$A$2:$A$16,0)),0)))</f>
        <v/>
      </c>
      <c r="M356" s="18">
        <f>IF($C356="","",N($F356)*N(IFERROR(INDEX('Vehículos y choferes'!$E$2:$E$16,MATCH($C356,'Vehículos y choferes'!$A$2:$A$16,0)),0)))</f>
        <v/>
      </c>
      <c r="N356" s="18">
        <f>IF($C356="","",N(IFERROR(INDEX('Vehículos y choferes'!$G$2:$G$16,MATCH($C356,'Vehículos y choferes'!$A$2:$A$16,0)),0)))</f>
        <v/>
      </c>
      <c r="O356" s="18">
        <f>IF(AND($D356="",$E356=""),"",N($G356)*(IF($D356="",0,IFERROR(INDEX('Vehículos y choferes'!$J$2:$J$31,MATCH($D356,'Vehículos y choferes'!$I$2:$I$31,0)),0))+IF($E356="",0,IFERROR(INDEX('Vehículos y choferes'!$J$2:$J$31,MATCH($E356,'Vehículos y choferes'!$I$2:$I$31,0)),0))))</f>
        <v/>
      </c>
      <c r="P356" s="18">
        <f>IF(AND($C356="",$D356=""),"",N($K356)+N($L356)+N($M356)+N($N356)+N($O356))</f>
        <v/>
      </c>
      <c r="Q356" s="18">
        <f>IF(OR($P356="",N($I356)=0),"",$P356/$I356)</f>
        <v/>
      </c>
      <c r="R356" s="18">
        <f>IF(OR($P356="",N($F356)=0),"",$P356/$F356)</f>
        <v/>
      </c>
      <c r="S356" s="21">
        <f>IF(OR($P356="",N($J356)=0),"",$P356/$J356)</f>
        <v/>
      </c>
      <c r="T356" s="22">
        <f>IF($S356="","",IF($S356&lt;=Configuración!$C$3,"En objetivo",IF($S356&lt;=Configuración!$C$4,"Alerta","Crítico")))</f>
        <v/>
      </c>
      <c r="U356" s="18">
        <f>IF(OR($Q356="",N(Configuración!$C$3)=0),"",$Q356/Configuración!$C$3)</f>
        <v/>
      </c>
      <c r="V356" s="22">
        <f>IF(OR($H356="",$I356=""),"",MAX(0,$H356-$I356))</f>
        <v/>
      </c>
      <c r="W356" s="16" t="n"/>
    </row>
    <row r="357">
      <c r="A357" s="19" t="n"/>
      <c r="B357" s="16" t="n"/>
      <c r="C357" s="16" t="n"/>
      <c r="D357" s="16" t="n"/>
      <c r="E357" s="16" t="n"/>
      <c r="F357" s="20" t="n"/>
      <c r="G357" s="20" t="n"/>
      <c r="H357" s="16" t="n"/>
      <c r="I357" s="16" t="n"/>
      <c r="J357" s="17" t="n"/>
      <c r="K357" s="17" t="n"/>
      <c r="L357" s="18">
        <f>IF($C357="","",N($F357)*N(IFERROR(INDEX('Vehículos y choferes'!$B$2:$B$16,MATCH($C357,'Vehículos y choferes'!$A$2:$A$16,0)),0))/100*N(IFERROR(INDEX('Vehículos y choferes'!$C$2:$C$16,MATCH($C357,'Vehículos y choferes'!$A$2:$A$16,0)),0)))</f>
        <v/>
      </c>
      <c r="M357" s="18">
        <f>IF($C357="","",N($F357)*N(IFERROR(INDEX('Vehículos y choferes'!$E$2:$E$16,MATCH($C357,'Vehículos y choferes'!$A$2:$A$16,0)),0)))</f>
        <v/>
      </c>
      <c r="N357" s="18">
        <f>IF($C357="","",N(IFERROR(INDEX('Vehículos y choferes'!$G$2:$G$16,MATCH($C357,'Vehículos y choferes'!$A$2:$A$16,0)),0)))</f>
        <v/>
      </c>
      <c r="O357" s="18">
        <f>IF(AND($D357="",$E357=""),"",N($G357)*(IF($D357="",0,IFERROR(INDEX('Vehículos y choferes'!$J$2:$J$31,MATCH($D357,'Vehículos y choferes'!$I$2:$I$31,0)),0))+IF($E357="",0,IFERROR(INDEX('Vehículos y choferes'!$J$2:$J$31,MATCH($E357,'Vehículos y choferes'!$I$2:$I$31,0)),0))))</f>
        <v/>
      </c>
      <c r="P357" s="18">
        <f>IF(AND($C357="",$D357=""),"",N($K357)+N($L357)+N($M357)+N($N357)+N($O357))</f>
        <v/>
      </c>
      <c r="Q357" s="18">
        <f>IF(OR($P357="",N($I357)=0),"",$P357/$I357)</f>
        <v/>
      </c>
      <c r="R357" s="18">
        <f>IF(OR($P357="",N($F357)=0),"",$P357/$F357)</f>
        <v/>
      </c>
      <c r="S357" s="21">
        <f>IF(OR($P357="",N($J357)=0),"",$P357/$J357)</f>
        <v/>
      </c>
      <c r="T357" s="22">
        <f>IF($S357="","",IF($S357&lt;=Configuración!$C$3,"En objetivo",IF($S357&lt;=Configuración!$C$4,"Alerta","Crítico")))</f>
        <v/>
      </c>
      <c r="U357" s="18">
        <f>IF(OR($Q357="",N(Configuración!$C$3)=0),"",$Q357/Configuración!$C$3)</f>
        <v/>
      </c>
      <c r="V357" s="22">
        <f>IF(OR($H357="",$I357=""),"",MAX(0,$H357-$I357))</f>
        <v/>
      </c>
      <c r="W357" s="16" t="n"/>
    </row>
    <row r="358">
      <c r="A358" s="19" t="n"/>
      <c r="B358" s="16" t="n"/>
      <c r="C358" s="16" t="n"/>
      <c r="D358" s="16" t="n"/>
      <c r="E358" s="16" t="n"/>
      <c r="F358" s="20" t="n"/>
      <c r="G358" s="20" t="n"/>
      <c r="H358" s="16" t="n"/>
      <c r="I358" s="16" t="n"/>
      <c r="J358" s="17" t="n"/>
      <c r="K358" s="17" t="n"/>
      <c r="L358" s="18">
        <f>IF($C358="","",N($F358)*N(IFERROR(INDEX('Vehículos y choferes'!$B$2:$B$16,MATCH($C358,'Vehículos y choferes'!$A$2:$A$16,0)),0))/100*N(IFERROR(INDEX('Vehículos y choferes'!$C$2:$C$16,MATCH($C358,'Vehículos y choferes'!$A$2:$A$16,0)),0)))</f>
        <v/>
      </c>
      <c r="M358" s="18">
        <f>IF($C358="","",N($F358)*N(IFERROR(INDEX('Vehículos y choferes'!$E$2:$E$16,MATCH($C358,'Vehículos y choferes'!$A$2:$A$16,0)),0)))</f>
        <v/>
      </c>
      <c r="N358" s="18">
        <f>IF($C358="","",N(IFERROR(INDEX('Vehículos y choferes'!$G$2:$G$16,MATCH($C358,'Vehículos y choferes'!$A$2:$A$16,0)),0)))</f>
        <v/>
      </c>
      <c r="O358" s="18">
        <f>IF(AND($D358="",$E358=""),"",N($G358)*(IF($D358="",0,IFERROR(INDEX('Vehículos y choferes'!$J$2:$J$31,MATCH($D358,'Vehículos y choferes'!$I$2:$I$31,0)),0))+IF($E358="",0,IFERROR(INDEX('Vehículos y choferes'!$J$2:$J$31,MATCH($E358,'Vehículos y choferes'!$I$2:$I$31,0)),0))))</f>
        <v/>
      </c>
      <c r="P358" s="18">
        <f>IF(AND($C358="",$D358=""),"",N($K358)+N($L358)+N($M358)+N($N358)+N($O358))</f>
        <v/>
      </c>
      <c r="Q358" s="18">
        <f>IF(OR($P358="",N($I358)=0),"",$P358/$I358)</f>
        <v/>
      </c>
      <c r="R358" s="18">
        <f>IF(OR($P358="",N($F358)=0),"",$P358/$F358)</f>
        <v/>
      </c>
      <c r="S358" s="21">
        <f>IF(OR($P358="",N($J358)=0),"",$P358/$J358)</f>
        <v/>
      </c>
      <c r="T358" s="22">
        <f>IF($S358="","",IF($S358&lt;=Configuración!$C$3,"En objetivo",IF($S358&lt;=Configuración!$C$4,"Alerta","Crítico")))</f>
        <v/>
      </c>
      <c r="U358" s="18">
        <f>IF(OR($Q358="",N(Configuración!$C$3)=0),"",$Q358/Configuración!$C$3)</f>
        <v/>
      </c>
      <c r="V358" s="22">
        <f>IF(OR($H358="",$I358=""),"",MAX(0,$H358-$I358))</f>
        <v/>
      </c>
      <c r="W358" s="16" t="n"/>
    </row>
    <row r="359">
      <c r="A359" s="19" t="n"/>
      <c r="B359" s="16" t="n"/>
      <c r="C359" s="16" t="n"/>
      <c r="D359" s="16" t="n"/>
      <c r="E359" s="16" t="n"/>
      <c r="F359" s="20" t="n"/>
      <c r="G359" s="20" t="n"/>
      <c r="H359" s="16" t="n"/>
      <c r="I359" s="16" t="n"/>
      <c r="J359" s="17" t="n"/>
      <c r="K359" s="17" t="n"/>
      <c r="L359" s="18">
        <f>IF($C359="","",N($F359)*N(IFERROR(INDEX('Vehículos y choferes'!$B$2:$B$16,MATCH($C359,'Vehículos y choferes'!$A$2:$A$16,0)),0))/100*N(IFERROR(INDEX('Vehículos y choferes'!$C$2:$C$16,MATCH($C359,'Vehículos y choferes'!$A$2:$A$16,0)),0)))</f>
        <v/>
      </c>
      <c r="M359" s="18">
        <f>IF($C359="","",N($F359)*N(IFERROR(INDEX('Vehículos y choferes'!$E$2:$E$16,MATCH($C359,'Vehículos y choferes'!$A$2:$A$16,0)),0)))</f>
        <v/>
      </c>
      <c r="N359" s="18">
        <f>IF($C359="","",N(IFERROR(INDEX('Vehículos y choferes'!$G$2:$G$16,MATCH($C359,'Vehículos y choferes'!$A$2:$A$16,0)),0)))</f>
        <v/>
      </c>
      <c r="O359" s="18">
        <f>IF(AND($D359="",$E359=""),"",N($G359)*(IF($D359="",0,IFERROR(INDEX('Vehículos y choferes'!$J$2:$J$31,MATCH($D359,'Vehículos y choferes'!$I$2:$I$31,0)),0))+IF($E359="",0,IFERROR(INDEX('Vehículos y choferes'!$J$2:$J$31,MATCH($E359,'Vehículos y choferes'!$I$2:$I$31,0)),0))))</f>
        <v/>
      </c>
      <c r="P359" s="18">
        <f>IF(AND($C359="",$D359=""),"",N($K359)+N($L359)+N($M359)+N($N359)+N($O359))</f>
        <v/>
      </c>
      <c r="Q359" s="18">
        <f>IF(OR($P359="",N($I359)=0),"",$P359/$I359)</f>
        <v/>
      </c>
      <c r="R359" s="18">
        <f>IF(OR($P359="",N($F359)=0),"",$P359/$F359)</f>
        <v/>
      </c>
      <c r="S359" s="21">
        <f>IF(OR($P359="",N($J359)=0),"",$P359/$J359)</f>
        <v/>
      </c>
      <c r="T359" s="22">
        <f>IF($S359="","",IF($S359&lt;=Configuración!$C$3,"En objetivo",IF($S359&lt;=Configuración!$C$4,"Alerta","Crítico")))</f>
        <v/>
      </c>
      <c r="U359" s="18">
        <f>IF(OR($Q359="",N(Configuración!$C$3)=0),"",$Q359/Configuración!$C$3)</f>
        <v/>
      </c>
      <c r="V359" s="22">
        <f>IF(OR($H359="",$I359=""),"",MAX(0,$H359-$I359))</f>
        <v/>
      </c>
      <c r="W359" s="16" t="n"/>
    </row>
    <row r="360">
      <c r="A360" s="19" t="n"/>
      <c r="B360" s="16" t="n"/>
      <c r="C360" s="16" t="n"/>
      <c r="D360" s="16" t="n"/>
      <c r="E360" s="16" t="n"/>
      <c r="F360" s="20" t="n"/>
      <c r="G360" s="20" t="n"/>
      <c r="H360" s="16" t="n"/>
      <c r="I360" s="16" t="n"/>
      <c r="J360" s="17" t="n"/>
      <c r="K360" s="17" t="n"/>
      <c r="L360" s="18">
        <f>IF($C360="","",N($F360)*N(IFERROR(INDEX('Vehículos y choferes'!$B$2:$B$16,MATCH($C360,'Vehículos y choferes'!$A$2:$A$16,0)),0))/100*N(IFERROR(INDEX('Vehículos y choferes'!$C$2:$C$16,MATCH($C360,'Vehículos y choferes'!$A$2:$A$16,0)),0)))</f>
        <v/>
      </c>
      <c r="M360" s="18">
        <f>IF($C360="","",N($F360)*N(IFERROR(INDEX('Vehículos y choferes'!$E$2:$E$16,MATCH($C360,'Vehículos y choferes'!$A$2:$A$16,0)),0)))</f>
        <v/>
      </c>
      <c r="N360" s="18">
        <f>IF($C360="","",N(IFERROR(INDEX('Vehículos y choferes'!$G$2:$G$16,MATCH($C360,'Vehículos y choferes'!$A$2:$A$16,0)),0)))</f>
        <v/>
      </c>
      <c r="O360" s="18">
        <f>IF(AND($D360="",$E360=""),"",N($G360)*(IF($D360="",0,IFERROR(INDEX('Vehículos y choferes'!$J$2:$J$31,MATCH($D360,'Vehículos y choferes'!$I$2:$I$31,0)),0))+IF($E360="",0,IFERROR(INDEX('Vehículos y choferes'!$J$2:$J$31,MATCH($E360,'Vehículos y choferes'!$I$2:$I$31,0)),0))))</f>
        <v/>
      </c>
      <c r="P360" s="18">
        <f>IF(AND($C360="",$D360=""),"",N($K360)+N($L360)+N($M360)+N($N360)+N($O360))</f>
        <v/>
      </c>
      <c r="Q360" s="18">
        <f>IF(OR($P360="",N($I360)=0),"",$P360/$I360)</f>
        <v/>
      </c>
      <c r="R360" s="18">
        <f>IF(OR($P360="",N($F360)=0),"",$P360/$F360)</f>
        <v/>
      </c>
      <c r="S360" s="21">
        <f>IF(OR($P360="",N($J360)=0),"",$P360/$J360)</f>
        <v/>
      </c>
      <c r="T360" s="22">
        <f>IF($S360="","",IF($S360&lt;=Configuración!$C$3,"En objetivo",IF($S360&lt;=Configuración!$C$4,"Alerta","Crítico")))</f>
        <v/>
      </c>
      <c r="U360" s="18">
        <f>IF(OR($Q360="",N(Configuración!$C$3)=0),"",$Q360/Configuración!$C$3)</f>
        <v/>
      </c>
      <c r="V360" s="22">
        <f>IF(OR($H360="",$I360=""),"",MAX(0,$H360-$I360))</f>
        <v/>
      </c>
      <c r="W360" s="16" t="n"/>
    </row>
    <row r="361">
      <c r="A361" s="19" t="n"/>
      <c r="B361" s="16" t="n"/>
      <c r="C361" s="16" t="n"/>
      <c r="D361" s="16" t="n"/>
      <c r="E361" s="16" t="n"/>
      <c r="F361" s="20" t="n"/>
      <c r="G361" s="20" t="n"/>
      <c r="H361" s="16" t="n"/>
      <c r="I361" s="16" t="n"/>
      <c r="J361" s="17" t="n"/>
      <c r="K361" s="17" t="n"/>
      <c r="L361" s="18">
        <f>IF($C361="","",N($F361)*N(IFERROR(INDEX('Vehículos y choferes'!$B$2:$B$16,MATCH($C361,'Vehículos y choferes'!$A$2:$A$16,0)),0))/100*N(IFERROR(INDEX('Vehículos y choferes'!$C$2:$C$16,MATCH($C361,'Vehículos y choferes'!$A$2:$A$16,0)),0)))</f>
        <v/>
      </c>
      <c r="M361" s="18">
        <f>IF($C361="","",N($F361)*N(IFERROR(INDEX('Vehículos y choferes'!$E$2:$E$16,MATCH($C361,'Vehículos y choferes'!$A$2:$A$16,0)),0)))</f>
        <v/>
      </c>
      <c r="N361" s="18">
        <f>IF($C361="","",N(IFERROR(INDEX('Vehículos y choferes'!$G$2:$G$16,MATCH($C361,'Vehículos y choferes'!$A$2:$A$16,0)),0)))</f>
        <v/>
      </c>
      <c r="O361" s="18">
        <f>IF(AND($D361="",$E361=""),"",N($G361)*(IF($D361="",0,IFERROR(INDEX('Vehículos y choferes'!$J$2:$J$31,MATCH($D361,'Vehículos y choferes'!$I$2:$I$31,0)),0))+IF($E361="",0,IFERROR(INDEX('Vehículos y choferes'!$J$2:$J$31,MATCH($E361,'Vehículos y choferes'!$I$2:$I$31,0)),0))))</f>
        <v/>
      </c>
      <c r="P361" s="18">
        <f>IF(AND($C361="",$D361=""),"",N($K361)+N($L361)+N($M361)+N($N361)+N($O361))</f>
        <v/>
      </c>
      <c r="Q361" s="18">
        <f>IF(OR($P361="",N($I361)=0),"",$P361/$I361)</f>
        <v/>
      </c>
      <c r="R361" s="18">
        <f>IF(OR($P361="",N($F361)=0),"",$P361/$F361)</f>
        <v/>
      </c>
      <c r="S361" s="21">
        <f>IF(OR($P361="",N($J361)=0),"",$P361/$J361)</f>
        <v/>
      </c>
      <c r="T361" s="22">
        <f>IF($S361="","",IF($S361&lt;=Configuración!$C$3,"En objetivo",IF($S361&lt;=Configuración!$C$4,"Alerta","Crítico")))</f>
        <v/>
      </c>
      <c r="U361" s="18">
        <f>IF(OR($Q361="",N(Configuración!$C$3)=0),"",$Q361/Configuración!$C$3)</f>
        <v/>
      </c>
      <c r="V361" s="22">
        <f>IF(OR($H361="",$I361=""),"",MAX(0,$H361-$I361))</f>
        <v/>
      </c>
      <c r="W361" s="16" t="n"/>
    </row>
    <row r="362">
      <c r="A362" s="19" t="n"/>
      <c r="B362" s="16" t="n"/>
      <c r="C362" s="16" t="n"/>
      <c r="D362" s="16" t="n"/>
      <c r="E362" s="16" t="n"/>
      <c r="F362" s="20" t="n"/>
      <c r="G362" s="20" t="n"/>
      <c r="H362" s="16" t="n"/>
      <c r="I362" s="16" t="n"/>
      <c r="J362" s="17" t="n"/>
      <c r="K362" s="17" t="n"/>
      <c r="L362" s="18">
        <f>IF($C362="","",N($F362)*N(IFERROR(INDEX('Vehículos y choferes'!$B$2:$B$16,MATCH($C362,'Vehículos y choferes'!$A$2:$A$16,0)),0))/100*N(IFERROR(INDEX('Vehículos y choferes'!$C$2:$C$16,MATCH($C362,'Vehículos y choferes'!$A$2:$A$16,0)),0)))</f>
        <v/>
      </c>
      <c r="M362" s="18">
        <f>IF($C362="","",N($F362)*N(IFERROR(INDEX('Vehículos y choferes'!$E$2:$E$16,MATCH($C362,'Vehículos y choferes'!$A$2:$A$16,0)),0)))</f>
        <v/>
      </c>
      <c r="N362" s="18">
        <f>IF($C362="","",N(IFERROR(INDEX('Vehículos y choferes'!$G$2:$G$16,MATCH($C362,'Vehículos y choferes'!$A$2:$A$16,0)),0)))</f>
        <v/>
      </c>
      <c r="O362" s="18">
        <f>IF(AND($D362="",$E362=""),"",N($G362)*(IF($D362="",0,IFERROR(INDEX('Vehículos y choferes'!$J$2:$J$31,MATCH($D362,'Vehículos y choferes'!$I$2:$I$31,0)),0))+IF($E362="",0,IFERROR(INDEX('Vehículos y choferes'!$J$2:$J$31,MATCH($E362,'Vehículos y choferes'!$I$2:$I$31,0)),0))))</f>
        <v/>
      </c>
      <c r="P362" s="18">
        <f>IF(AND($C362="",$D362=""),"",N($K362)+N($L362)+N($M362)+N($N362)+N($O362))</f>
        <v/>
      </c>
      <c r="Q362" s="18">
        <f>IF(OR($P362="",N($I362)=0),"",$P362/$I362)</f>
        <v/>
      </c>
      <c r="R362" s="18">
        <f>IF(OR($P362="",N($F362)=0),"",$P362/$F362)</f>
        <v/>
      </c>
      <c r="S362" s="21">
        <f>IF(OR($P362="",N($J362)=0),"",$P362/$J362)</f>
        <v/>
      </c>
      <c r="T362" s="22">
        <f>IF($S362="","",IF($S362&lt;=Configuración!$C$3,"En objetivo",IF($S362&lt;=Configuración!$C$4,"Alerta","Crítico")))</f>
        <v/>
      </c>
      <c r="U362" s="18">
        <f>IF(OR($Q362="",N(Configuración!$C$3)=0),"",$Q362/Configuración!$C$3)</f>
        <v/>
      </c>
      <c r="V362" s="22">
        <f>IF(OR($H362="",$I362=""),"",MAX(0,$H362-$I362))</f>
        <v/>
      </c>
      <c r="W362" s="16" t="n"/>
    </row>
    <row r="363">
      <c r="A363" s="19" t="n"/>
      <c r="B363" s="16" t="n"/>
      <c r="C363" s="16" t="n"/>
      <c r="D363" s="16" t="n"/>
      <c r="E363" s="16" t="n"/>
      <c r="F363" s="20" t="n"/>
      <c r="G363" s="20" t="n"/>
      <c r="H363" s="16" t="n"/>
      <c r="I363" s="16" t="n"/>
      <c r="J363" s="17" t="n"/>
      <c r="K363" s="17" t="n"/>
      <c r="L363" s="18">
        <f>IF($C363="","",N($F363)*N(IFERROR(INDEX('Vehículos y choferes'!$B$2:$B$16,MATCH($C363,'Vehículos y choferes'!$A$2:$A$16,0)),0))/100*N(IFERROR(INDEX('Vehículos y choferes'!$C$2:$C$16,MATCH($C363,'Vehículos y choferes'!$A$2:$A$16,0)),0)))</f>
        <v/>
      </c>
      <c r="M363" s="18">
        <f>IF($C363="","",N($F363)*N(IFERROR(INDEX('Vehículos y choferes'!$E$2:$E$16,MATCH($C363,'Vehículos y choferes'!$A$2:$A$16,0)),0)))</f>
        <v/>
      </c>
      <c r="N363" s="18">
        <f>IF($C363="","",N(IFERROR(INDEX('Vehículos y choferes'!$G$2:$G$16,MATCH($C363,'Vehículos y choferes'!$A$2:$A$16,0)),0)))</f>
        <v/>
      </c>
      <c r="O363" s="18">
        <f>IF(AND($D363="",$E363=""),"",N($G363)*(IF($D363="",0,IFERROR(INDEX('Vehículos y choferes'!$J$2:$J$31,MATCH($D363,'Vehículos y choferes'!$I$2:$I$31,0)),0))+IF($E363="",0,IFERROR(INDEX('Vehículos y choferes'!$J$2:$J$31,MATCH($E363,'Vehículos y choferes'!$I$2:$I$31,0)),0))))</f>
        <v/>
      </c>
      <c r="P363" s="18">
        <f>IF(AND($C363="",$D363=""),"",N($K363)+N($L363)+N($M363)+N($N363)+N($O363))</f>
        <v/>
      </c>
      <c r="Q363" s="18">
        <f>IF(OR($P363="",N($I363)=0),"",$P363/$I363)</f>
        <v/>
      </c>
      <c r="R363" s="18">
        <f>IF(OR($P363="",N($F363)=0),"",$P363/$F363)</f>
        <v/>
      </c>
      <c r="S363" s="21">
        <f>IF(OR($P363="",N($J363)=0),"",$P363/$J363)</f>
        <v/>
      </c>
      <c r="T363" s="22">
        <f>IF($S363="","",IF($S363&lt;=Configuración!$C$3,"En objetivo",IF($S363&lt;=Configuración!$C$4,"Alerta","Crítico")))</f>
        <v/>
      </c>
      <c r="U363" s="18">
        <f>IF(OR($Q363="",N(Configuración!$C$3)=0),"",$Q363/Configuración!$C$3)</f>
        <v/>
      </c>
      <c r="V363" s="22">
        <f>IF(OR($H363="",$I363=""),"",MAX(0,$H363-$I363))</f>
        <v/>
      </c>
      <c r="W363" s="16" t="n"/>
    </row>
    <row r="364">
      <c r="A364" s="19" t="n"/>
      <c r="B364" s="16" t="n"/>
      <c r="C364" s="16" t="n"/>
      <c r="D364" s="16" t="n"/>
      <c r="E364" s="16" t="n"/>
      <c r="F364" s="20" t="n"/>
      <c r="G364" s="20" t="n"/>
      <c r="H364" s="16" t="n"/>
      <c r="I364" s="16" t="n"/>
      <c r="J364" s="17" t="n"/>
      <c r="K364" s="17" t="n"/>
      <c r="L364" s="18">
        <f>IF($C364="","",N($F364)*N(IFERROR(INDEX('Vehículos y choferes'!$B$2:$B$16,MATCH($C364,'Vehículos y choferes'!$A$2:$A$16,0)),0))/100*N(IFERROR(INDEX('Vehículos y choferes'!$C$2:$C$16,MATCH($C364,'Vehículos y choferes'!$A$2:$A$16,0)),0)))</f>
        <v/>
      </c>
      <c r="M364" s="18">
        <f>IF($C364="","",N($F364)*N(IFERROR(INDEX('Vehículos y choferes'!$E$2:$E$16,MATCH($C364,'Vehículos y choferes'!$A$2:$A$16,0)),0)))</f>
        <v/>
      </c>
      <c r="N364" s="18">
        <f>IF($C364="","",N(IFERROR(INDEX('Vehículos y choferes'!$G$2:$G$16,MATCH($C364,'Vehículos y choferes'!$A$2:$A$16,0)),0)))</f>
        <v/>
      </c>
      <c r="O364" s="18">
        <f>IF(AND($D364="",$E364=""),"",N($G364)*(IF($D364="",0,IFERROR(INDEX('Vehículos y choferes'!$J$2:$J$31,MATCH($D364,'Vehículos y choferes'!$I$2:$I$31,0)),0))+IF($E364="",0,IFERROR(INDEX('Vehículos y choferes'!$J$2:$J$31,MATCH($E364,'Vehículos y choferes'!$I$2:$I$31,0)),0))))</f>
        <v/>
      </c>
      <c r="P364" s="18">
        <f>IF(AND($C364="",$D364=""),"",N($K364)+N($L364)+N($M364)+N($N364)+N($O364))</f>
        <v/>
      </c>
      <c r="Q364" s="18">
        <f>IF(OR($P364="",N($I364)=0),"",$P364/$I364)</f>
        <v/>
      </c>
      <c r="R364" s="18">
        <f>IF(OR($P364="",N($F364)=0),"",$P364/$F364)</f>
        <v/>
      </c>
      <c r="S364" s="21">
        <f>IF(OR($P364="",N($J364)=0),"",$P364/$J364)</f>
        <v/>
      </c>
      <c r="T364" s="22">
        <f>IF($S364="","",IF($S364&lt;=Configuración!$C$3,"En objetivo",IF($S364&lt;=Configuración!$C$4,"Alerta","Crítico")))</f>
        <v/>
      </c>
      <c r="U364" s="18">
        <f>IF(OR($Q364="",N(Configuración!$C$3)=0),"",$Q364/Configuración!$C$3)</f>
        <v/>
      </c>
      <c r="V364" s="22">
        <f>IF(OR($H364="",$I364=""),"",MAX(0,$H364-$I364))</f>
        <v/>
      </c>
      <c r="W364" s="16" t="n"/>
    </row>
    <row r="365">
      <c r="A365" s="19" t="n"/>
      <c r="B365" s="16" t="n"/>
      <c r="C365" s="16" t="n"/>
      <c r="D365" s="16" t="n"/>
      <c r="E365" s="16" t="n"/>
      <c r="F365" s="20" t="n"/>
      <c r="G365" s="20" t="n"/>
      <c r="H365" s="16" t="n"/>
      <c r="I365" s="16" t="n"/>
      <c r="J365" s="17" t="n"/>
      <c r="K365" s="17" t="n"/>
      <c r="L365" s="18">
        <f>IF($C365="","",N($F365)*N(IFERROR(INDEX('Vehículos y choferes'!$B$2:$B$16,MATCH($C365,'Vehículos y choferes'!$A$2:$A$16,0)),0))/100*N(IFERROR(INDEX('Vehículos y choferes'!$C$2:$C$16,MATCH($C365,'Vehículos y choferes'!$A$2:$A$16,0)),0)))</f>
        <v/>
      </c>
      <c r="M365" s="18">
        <f>IF($C365="","",N($F365)*N(IFERROR(INDEX('Vehículos y choferes'!$E$2:$E$16,MATCH($C365,'Vehículos y choferes'!$A$2:$A$16,0)),0)))</f>
        <v/>
      </c>
      <c r="N365" s="18">
        <f>IF($C365="","",N(IFERROR(INDEX('Vehículos y choferes'!$G$2:$G$16,MATCH($C365,'Vehículos y choferes'!$A$2:$A$16,0)),0)))</f>
        <v/>
      </c>
      <c r="O365" s="18">
        <f>IF(AND($D365="",$E365=""),"",N($G365)*(IF($D365="",0,IFERROR(INDEX('Vehículos y choferes'!$J$2:$J$31,MATCH($D365,'Vehículos y choferes'!$I$2:$I$31,0)),0))+IF($E365="",0,IFERROR(INDEX('Vehículos y choferes'!$J$2:$J$31,MATCH($E365,'Vehículos y choferes'!$I$2:$I$31,0)),0))))</f>
        <v/>
      </c>
      <c r="P365" s="18">
        <f>IF(AND($C365="",$D365=""),"",N($K365)+N($L365)+N($M365)+N($N365)+N($O365))</f>
        <v/>
      </c>
      <c r="Q365" s="18">
        <f>IF(OR($P365="",N($I365)=0),"",$P365/$I365)</f>
        <v/>
      </c>
      <c r="R365" s="18">
        <f>IF(OR($P365="",N($F365)=0),"",$P365/$F365)</f>
        <v/>
      </c>
      <c r="S365" s="21">
        <f>IF(OR($P365="",N($J365)=0),"",$P365/$J365)</f>
        <v/>
      </c>
      <c r="T365" s="22">
        <f>IF($S365="","",IF($S365&lt;=Configuración!$C$3,"En objetivo",IF($S365&lt;=Configuración!$C$4,"Alerta","Crítico")))</f>
        <v/>
      </c>
      <c r="U365" s="18">
        <f>IF(OR($Q365="",N(Configuración!$C$3)=0),"",$Q365/Configuración!$C$3)</f>
        <v/>
      </c>
      <c r="V365" s="22">
        <f>IF(OR($H365="",$I365=""),"",MAX(0,$H365-$I365))</f>
        <v/>
      </c>
      <c r="W365" s="16" t="n"/>
    </row>
    <row r="366">
      <c r="A366" s="19" t="n"/>
      <c r="B366" s="16" t="n"/>
      <c r="C366" s="16" t="n"/>
      <c r="D366" s="16" t="n"/>
      <c r="E366" s="16" t="n"/>
      <c r="F366" s="20" t="n"/>
      <c r="G366" s="20" t="n"/>
      <c r="H366" s="16" t="n"/>
      <c r="I366" s="16" t="n"/>
      <c r="J366" s="17" t="n"/>
      <c r="K366" s="17" t="n"/>
      <c r="L366" s="18">
        <f>IF($C366="","",N($F366)*N(IFERROR(INDEX('Vehículos y choferes'!$B$2:$B$16,MATCH($C366,'Vehículos y choferes'!$A$2:$A$16,0)),0))/100*N(IFERROR(INDEX('Vehículos y choferes'!$C$2:$C$16,MATCH($C366,'Vehículos y choferes'!$A$2:$A$16,0)),0)))</f>
        <v/>
      </c>
      <c r="M366" s="18">
        <f>IF($C366="","",N($F366)*N(IFERROR(INDEX('Vehículos y choferes'!$E$2:$E$16,MATCH($C366,'Vehículos y choferes'!$A$2:$A$16,0)),0)))</f>
        <v/>
      </c>
      <c r="N366" s="18">
        <f>IF($C366="","",N(IFERROR(INDEX('Vehículos y choferes'!$G$2:$G$16,MATCH($C366,'Vehículos y choferes'!$A$2:$A$16,0)),0)))</f>
        <v/>
      </c>
      <c r="O366" s="18">
        <f>IF(AND($D366="",$E366=""),"",N($G366)*(IF($D366="",0,IFERROR(INDEX('Vehículos y choferes'!$J$2:$J$31,MATCH($D366,'Vehículos y choferes'!$I$2:$I$31,0)),0))+IF($E366="",0,IFERROR(INDEX('Vehículos y choferes'!$J$2:$J$31,MATCH($E366,'Vehículos y choferes'!$I$2:$I$31,0)),0))))</f>
        <v/>
      </c>
      <c r="P366" s="18">
        <f>IF(AND($C366="",$D366=""),"",N($K366)+N($L366)+N($M366)+N($N366)+N($O366))</f>
        <v/>
      </c>
      <c r="Q366" s="18">
        <f>IF(OR($P366="",N($I366)=0),"",$P366/$I366)</f>
        <v/>
      </c>
      <c r="R366" s="18">
        <f>IF(OR($P366="",N($F366)=0),"",$P366/$F366)</f>
        <v/>
      </c>
      <c r="S366" s="21">
        <f>IF(OR($P366="",N($J366)=0),"",$P366/$J366)</f>
        <v/>
      </c>
      <c r="T366" s="22">
        <f>IF($S366="","",IF($S366&lt;=Configuración!$C$3,"En objetivo",IF($S366&lt;=Configuración!$C$4,"Alerta","Crítico")))</f>
        <v/>
      </c>
      <c r="U366" s="18">
        <f>IF(OR($Q366="",N(Configuración!$C$3)=0),"",$Q366/Configuración!$C$3)</f>
        <v/>
      </c>
      <c r="V366" s="22">
        <f>IF(OR($H366="",$I366=""),"",MAX(0,$H366-$I366))</f>
        <v/>
      </c>
      <c r="W366" s="16" t="n"/>
    </row>
    <row r="367">
      <c r="A367" s="19" t="n"/>
      <c r="B367" s="16" t="n"/>
      <c r="C367" s="16" t="n"/>
      <c r="D367" s="16" t="n"/>
      <c r="E367" s="16" t="n"/>
      <c r="F367" s="20" t="n"/>
      <c r="G367" s="20" t="n"/>
      <c r="H367" s="16" t="n"/>
      <c r="I367" s="16" t="n"/>
      <c r="J367" s="17" t="n"/>
      <c r="K367" s="17" t="n"/>
      <c r="L367" s="18">
        <f>IF($C367="","",N($F367)*N(IFERROR(INDEX('Vehículos y choferes'!$B$2:$B$16,MATCH($C367,'Vehículos y choferes'!$A$2:$A$16,0)),0))/100*N(IFERROR(INDEX('Vehículos y choferes'!$C$2:$C$16,MATCH($C367,'Vehículos y choferes'!$A$2:$A$16,0)),0)))</f>
        <v/>
      </c>
      <c r="M367" s="18">
        <f>IF($C367="","",N($F367)*N(IFERROR(INDEX('Vehículos y choferes'!$E$2:$E$16,MATCH($C367,'Vehículos y choferes'!$A$2:$A$16,0)),0)))</f>
        <v/>
      </c>
      <c r="N367" s="18">
        <f>IF($C367="","",N(IFERROR(INDEX('Vehículos y choferes'!$G$2:$G$16,MATCH($C367,'Vehículos y choferes'!$A$2:$A$16,0)),0)))</f>
        <v/>
      </c>
      <c r="O367" s="18">
        <f>IF(AND($D367="",$E367=""),"",N($G367)*(IF($D367="",0,IFERROR(INDEX('Vehículos y choferes'!$J$2:$J$31,MATCH($D367,'Vehículos y choferes'!$I$2:$I$31,0)),0))+IF($E367="",0,IFERROR(INDEX('Vehículos y choferes'!$J$2:$J$31,MATCH($E367,'Vehículos y choferes'!$I$2:$I$31,0)),0))))</f>
        <v/>
      </c>
      <c r="P367" s="18">
        <f>IF(AND($C367="",$D367=""),"",N($K367)+N($L367)+N($M367)+N($N367)+N($O367))</f>
        <v/>
      </c>
      <c r="Q367" s="18">
        <f>IF(OR($P367="",N($I367)=0),"",$P367/$I367)</f>
        <v/>
      </c>
      <c r="R367" s="18">
        <f>IF(OR($P367="",N($F367)=0),"",$P367/$F367)</f>
        <v/>
      </c>
      <c r="S367" s="21">
        <f>IF(OR($P367="",N($J367)=0),"",$P367/$J367)</f>
        <v/>
      </c>
      <c r="T367" s="22">
        <f>IF($S367="","",IF($S367&lt;=Configuración!$C$3,"En objetivo",IF($S367&lt;=Configuración!$C$4,"Alerta","Crítico")))</f>
        <v/>
      </c>
      <c r="U367" s="18">
        <f>IF(OR($Q367="",N(Configuración!$C$3)=0),"",$Q367/Configuración!$C$3)</f>
        <v/>
      </c>
      <c r="V367" s="22">
        <f>IF(OR($H367="",$I367=""),"",MAX(0,$H367-$I367))</f>
        <v/>
      </c>
      <c r="W367" s="16" t="n"/>
    </row>
    <row r="368">
      <c r="A368" s="19" t="n"/>
      <c r="B368" s="16" t="n"/>
      <c r="C368" s="16" t="n"/>
      <c r="D368" s="16" t="n"/>
      <c r="E368" s="16" t="n"/>
      <c r="F368" s="20" t="n"/>
      <c r="G368" s="20" t="n"/>
      <c r="H368" s="16" t="n"/>
      <c r="I368" s="16" t="n"/>
      <c r="J368" s="17" t="n"/>
      <c r="K368" s="17" t="n"/>
      <c r="L368" s="18">
        <f>IF($C368="","",N($F368)*N(IFERROR(INDEX('Vehículos y choferes'!$B$2:$B$16,MATCH($C368,'Vehículos y choferes'!$A$2:$A$16,0)),0))/100*N(IFERROR(INDEX('Vehículos y choferes'!$C$2:$C$16,MATCH($C368,'Vehículos y choferes'!$A$2:$A$16,0)),0)))</f>
        <v/>
      </c>
      <c r="M368" s="18">
        <f>IF($C368="","",N($F368)*N(IFERROR(INDEX('Vehículos y choferes'!$E$2:$E$16,MATCH($C368,'Vehículos y choferes'!$A$2:$A$16,0)),0)))</f>
        <v/>
      </c>
      <c r="N368" s="18">
        <f>IF($C368="","",N(IFERROR(INDEX('Vehículos y choferes'!$G$2:$G$16,MATCH($C368,'Vehículos y choferes'!$A$2:$A$16,0)),0)))</f>
        <v/>
      </c>
      <c r="O368" s="18">
        <f>IF(AND($D368="",$E368=""),"",N($G368)*(IF($D368="",0,IFERROR(INDEX('Vehículos y choferes'!$J$2:$J$31,MATCH($D368,'Vehículos y choferes'!$I$2:$I$31,0)),0))+IF($E368="",0,IFERROR(INDEX('Vehículos y choferes'!$J$2:$J$31,MATCH($E368,'Vehículos y choferes'!$I$2:$I$31,0)),0))))</f>
        <v/>
      </c>
      <c r="P368" s="18">
        <f>IF(AND($C368="",$D368=""),"",N($K368)+N($L368)+N($M368)+N($N368)+N($O368))</f>
        <v/>
      </c>
      <c r="Q368" s="18">
        <f>IF(OR($P368="",N($I368)=0),"",$P368/$I368)</f>
        <v/>
      </c>
      <c r="R368" s="18">
        <f>IF(OR($P368="",N($F368)=0),"",$P368/$F368)</f>
        <v/>
      </c>
      <c r="S368" s="21">
        <f>IF(OR($P368="",N($J368)=0),"",$P368/$J368)</f>
        <v/>
      </c>
      <c r="T368" s="22">
        <f>IF($S368="","",IF($S368&lt;=Configuración!$C$3,"En objetivo",IF($S368&lt;=Configuración!$C$4,"Alerta","Crítico")))</f>
        <v/>
      </c>
      <c r="U368" s="18">
        <f>IF(OR($Q368="",N(Configuración!$C$3)=0),"",$Q368/Configuración!$C$3)</f>
        <v/>
      </c>
      <c r="V368" s="22">
        <f>IF(OR($H368="",$I368=""),"",MAX(0,$H368-$I368))</f>
        <v/>
      </c>
      <c r="W368" s="16" t="n"/>
    </row>
    <row r="369">
      <c r="A369" s="19" t="n"/>
      <c r="B369" s="16" t="n"/>
      <c r="C369" s="16" t="n"/>
      <c r="D369" s="16" t="n"/>
      <c r="E369" s="16" t="n"/>
      <c r="F369" s="20" t="n"/>
      <c r="G369" s="20" t="n"/>
      <c r="H369" s="16" t="n"/>
      <c r="I369" s="16" t="n"/>
      <c r="J369" s="17" t="n"/>
      <c r="K369" s="17" t="n"/>
      <c r="L369" s="18">
        <f>IF($C369="","",N($F369)*N(IFERROR(INDEX('Vehículos y choferes'!$B$2:$B$16,MATCH($C369,'Vehículos y choferes'!$A$2:$A$16,0)),0))/100*N(IFERROR(INDEX('Vehículos y choferes'!$C$2:$C$16,MATCH($C369,'Vehículos y choferes'!$A$2:$A$16,0)),0)))</f>
        <v/>
      </c>
      <c r="M369" s="18">
        <f>IF($C369="","",N($F369)*N(IFERROR(INDEX('Vehículos y choferes'!$E$2:$E$16,MATCH($C369,'Vehículos y choferes'!$A$2:$A$16,0)),0)))</f>
        <v/>
      </c>
      <c r="N369" s="18">
        <f>IF($C369="","",N(IFERROR(INDEX('Vehículos y choferes'!$G$2:$G$16,MATCH($C369,'Vehículos y choferes'!$A$2:$A$16,0)),0)))</f>
        <v/>
      </c>
      <c r="O369" s="18">
        <f>IF(AND($D369="",$E369=""),"",N($G369)*(IF($D369="",0,IFERROR(INDEX('Vehículos y choferes'!$J$2:$J$31,MATCH($D369,'Vehículos y choferes'!$I$2:$I$31,0)),0))+IF($E369="",0,IFERROR(INDEX('Vehículos y choferes'!$J$2:$J$31,MATCH($E369,'Vehículos y choferes'!$I$2:$I$31,0)),0))))</f>
        <v/>
      </c>
      <c r="P369" s="18">
        <f>IF(AND($C369="",$D369=""),"",N($K369)+N($L369)+N($M369)+N($N369)+N($O369))</f>
        <v/>
      </c>
      <c r="Q369" s="18">
        <f>IF(OR($P369="",N($I369)=0),"",$P369/$I369)</f>
        <v/>
      </c>
      <c r="R369" s="18">
        <f>IF(OR($P369="",N($F369)=0),"",$P369/$F369)</f>
        <v/>
      </c>
      <c r="S369" s="21">
        <f>IF(OR($P369="",N($J369)=0),"",$P369/$J369)</f>
        <v/>
      </c>
      <c r="T369" s="22">
        <f>IF($S369="","",IF($S369&lt;=Configuración!$C$3,"En objetivo",IF($S369&lt;=Configuración!$C$4,"Alerta","Crítico")))</f>
        <v/>
      </c>
      <c r="U369" s="18">
        <f>IF(OR($Q369="",N(Configuración!$C$3)=0),"",$Q369/Configuración!$C$3)</f>
        <v/>
      </c>
      <c r="V369" s="22">
        <f>IF(OR($H369="",$I369=""),"",MAX(0,$H369-$I369))</f>
        <v/>
      </c>
      <c r="W369" s="16" t="n"/>
    </row>
    <row r="370">
      <c r="A370" s="19" t="n"/>
      <c r="B370" s="16" t="n"/>
      <c r="C370" s="16" t="n"/>
      <c r="D370" s="16" t="n"/>
      <c r="E370" s="16" t="n"/>
      <c r="F370" s="20" t="n"/>
      <c r="G370" s="20" t="n"/>
      <c r="H370" s="16" t="n"/>
      <c r="I370" s="16" t="n"/>
      <c r="J370" s="17" t="n"/>
      <c r="K370" s="17" t="n"/>
      <c r="L370" s="18">
        <f>IF($C370="","",N($F370)*N(IFERROR(INDEX('Vehículos y choferes'!$B$2:$B$16,MATCH($C370,'Vehículos y choferes'!$A$2:$A$16,0)),0))/100*N(IFERROR(INDEX('Vehículos y choferes'!$C$2:$C$16,MATCH($C370,'Vehículos y choferes'!$A$2:$A$16,0)),0)))</f>
        <v/>
      </c>
      <c r="M370" s="18">
        <f>IF($C370="","",N($F370)*N(IFERROR(INDEX('Vehículos y choferes'!$E$2:$E$16,MATCH($C370,'Vehículos y choferes'!$A$2:$A$16,0)),0)))</f>
        <v/>
      </c>
      <c r="N370" s="18">
        <f>IF($C370="","",N(IFERROR(INDEX('Vehículos y choferes'!$G$2:$G$16,MATCH($C370,'Vehículos y choferes'!$A$2:$A$16,0)),0)))</f>
        <v/>
      </c>
      <c r="O370" s="18">
        <f>IF(AND($D370="",$E370=""),"",N($G370)*(IF($D370="",0,IFERROR(INDEX('Vehículos y choferes'!$J$2:$J$31,MATCH($D370,'Vehículos y choferes'!$I$2:$I$31,0)),0))+IF($E370="",0,IFERROR(INDEX('Vehículos y choferes'!$J$2:$J$31,MATCH($E370,'Vehículos y choferes'!$I$2:$I$31,0)),0))))</f>
        <v/>
      </c>
      <c r="P370" s="18">
        <f>IF(AND($C370="",$D370=""),"",N($K370)+N($L370)+N($M370)+N($N370)+N($O370))</f>
        <v/>
      </c>
      <c r="Q370" s="18">
        <f>IF(OR($P370="",N($I370)=0),"",$P370/$I370)</f>
        <v/>
      </c>
      <c r="R370" s="18">
        <f>IF(OR($P370="",N($F370)=0),"",$P370/$F370)</f>
        <v/>
      </c>
      <c r="S370" s="21">
        <f>IF(OR($P370="",N($J370)=0),"",$P370/$J370)</f>
        <v/>
      </c>
      <c r="T370" s="22">
        <f>IF($S370="","",IF($S370&lt;=Configuración!$C$3,"En objetivo",IF($S370&lt;=Configuración!$C$4,"Alerta","Crítico")))</f>
        <v/>
      </c>
      <c r="U370" s="18">
        <f>IF(OR($Q370="",N(Configuración!$C$3)=0),"",$Q370/Configuración!$C$3)</f>
        <v/>
      </c>
      <c r="V370" s="22">
        <f>IF(OR($H370="",$I370=""),"",MAX(0,$H370-$I370))</f>
        <v/>
      </c>
      <c r="W370" s="16" t="n"/>
    </row>
    <row r="371">
      <c r="A371" s="19" t="n"/>
      <c r="B371" s="16" t="n"/>
      <c r="C371" s="16" t="n"/>
      <c r="D371" s="16" t="n"/>
      <c r="E371" s="16" t="n"/>
      <c r="F371" s="20" t="n"/>
      <c r="G371" s="20" t="n"/>
      <c r="H371" s="16" t="n"/>
      <c r="I371" s="16" t="n"/>
      <c r="J371" s="17" t="n"/>
      <c r="K371" s="17" t="n"/>
      <c r="L371" s="18">
        <f>IF($C371="","",N($F371)*N(IFERROR(INDEX('Vehículos y choferes'!$B$2:$B$16,MATCH($C371,'Vehículos y choferes'!$A$2:$A$16,0)),0))/100*N(IFERROR(INDEX('Vehículos y choferes'!$C$2:$C$16,MATCH($C371,'Vehículos y choferes'!$A$2:$A$16,0)),0)))</f>
        <v/>
      </c>
      <c r="M371" s="18">
        <f>IF($C371="","",N($F371)*N(IFERROR(INDEX('Vehículos y choferes'!$E$2:$E$16,MATCH($C371,'Vehículos y choferes'!$A$2:$A$16,0)),0)))</f>
        <v/>
      </c>
      <c r="N371" s="18">
        <f>IF($C371="","",N(IFERROR(INDEX('Vehículos y choferes'!$G$2:$G$16,MATCH($C371,'Vehículos y choferes'!$A$2:$A$16,0)),0)))</f>
        <v/>
      </c>
      <c r="O371" s="18">
        <f>IF(AND($D371="",$E371=""),"",N($G371)*(IF($D371="",0,IFERROR(INDEX('Vehículos y choferes'!$J$2:$J$31,MATCH($D371,'Vehículos y choferes'!$I$2:$I$31,0)),0))+IF($E371="",0,IFERROR(INDEX('Vehículos y choferes'!$J$2:$J$31,MATCH($E371,'Vehículos y choferes'!$I$2:$I$31,0)),0))))</f>
        <v/>
      </c>
      <c r="P371" s="18">
        <f>IF(AND($C371="",$D371=""),"",N($K371)+N($L371)+N($M371)+N($N371)+N($O371))</f>
        <v/>
      </c>
      <c r="Q371" s="18">
        <f>IF(OR($P371="",N($I371)=0),"",$P371/$I371)</f>
        <v/>
      </c>
      <c r="R371" s="18">
        <f>IF(OR($P371="",N($F371)=0),"",$P371/$F371)</f>
        <v/>
      </c>
      <c r="S371" s="21">
        <f>IF(OR($P371="",N($J371)=0),"",$P371/$J371)</f>
        <v/>
      </c>
      <c r="T371" s="22">
        <f>IF($S371="","",IF($S371&lt;=Configuración!$C$3,"En objetivo",IF($S371&lt;=Configuración!$C$4,"Alerta","Crítico")))</f>
        <v/>
      </c>
      <c r="U371" s="18">
        <f>IF(OR($Q371="",N(Configuración!$C$3)=0),"",$Q371/Configuración!$C$3)</f>
        <v/>
      </c>
      <c r="V371" s="22">
        <f>IF(OR($H371="",$I371=""),"",MAX(0,$H371-$I371))</f>
        <v/>
      </c>
      <c r="W371" s="16" t="n"/>
    </row>
    <row r="372">
      <c r="A372" s="19" t="n"/>
      <c r="B372" s="16" t="n"/>
      <c r="C372" s="16" t="n"/>
      <c r="D372" s="16" t="n"/>
      <c r="E372" s="16" t="n"/>
      <c r="F372" s="20" t="n"/>
      <c r="G372" s="20" t="n"/>
      <c r="H372" s="16" t="n"/>
      <c r="I372" s="16" t="n"/>
      <c r="J372" s="17" t="n"/>
      <c r="K372" s="17" t="n"/>
      <c r="L372" s="18">
        <f>IF($C372="","",N($F372)*N(IFERROR(INDEX('Vehículos y choferes'!$B$2:$B$16,MATCH($C372,'Vehículos y choferes'!$A$2:$A$16,0)),0))/100*N(IFERROR(INDEX('Vehículos y choferes'!$C$2:$C$16,MATCH($C372,'Vehículos y choferes'!$A$2:$A$16,0)),0)))</f>
        <v/>
      </c>
      <c r="M372" s="18">
        <f>IF($C372="","",N($F372)*N(IFERROR(INDEX('Vehículos y choferes'!$E$2:$E$16,MATCH($C372,'Vehículos y choferes'!$A$2:$A$16,0)),0)))</f>
        <v/>
      </c>
      <c r="N372" s="18">
        <f>IF($C372="","",N(IFERROR(INDEX('Vehículos y choferes'!$G$2:$G$16,MATCH($C372,'Vehículos y choferes'!$A$2:$A$16,0)),0)))</f>
        <v/>
      </c>
      <c r="O372" s="18">
        <f>IF(AND($D372="",$E372=""),"",N($G372)*(IF($D372="",0,IFERROR(INDEX('Vehículos y choferes'!$J$2:$J$31,MATCH($D372,'Vehículos y choferes'!$I$2:$I$31,0)),0))+IF($E372="",0,IFERROR(INDEX('Vehículos y choferes'!$J$2:$J$31,MATCH($E372,'Vehículos y choferes'!$I$2:$I$31,0)),0))))</f>
        <v/>
      </c>
      <c r="P372" s="18">
        <f>IF(AND($C372="",$D372=""),"",N($K372)+N($L372)+N($M372)+N($N372)+N($O372))</f>
        <v/>
      </c>
      <c r="Q372" s="18">
        <f>IF(OR($P372="",N($I372)=0),"",$P372/$I372)</f>
        <v/>
      </c>
      <c r="R372" s="18">
        <f>IF(OR($P372="",N($F372)=0),"",$P372/$F372)</f>
        <v/>
      </c>
      <c r="S372" s="21">
        <f>IF(OR($P372="",N($J372)=0),"",$P372/$J372)</f>
        <v/>
      </c>
      <c r="T372" s="22">
        <f>IF($S372="","",IF($S372&lt;=Configuración!$C$3,"En objetivo",IF($S372&lt;=Configuración!$C$4,"Alerta","Crítico")))</f>
        <v/>
      </c>
      <c r="U372" s="18">
        <f>IF(OR($Q372="",N(Configuración!$C$3)=0),"",$Q372/Configuración!$C$3)</f>
        <v/>
      </c>
      <c r="V372" s="22">
        <f>IF(OR($H372="",$I372=""),"",MAX(0,$H372-$I372))</f>
        <v/>
      </c>
      <c r="W372" s="16" t="n"/>
    </row>
    <row r="373">
      <c r="A373" s="19" t="n"/>
      <c r="B373" s="16" t="n"/>
      <c r="C373" s="16" t="n"/>
      <c r="D373" s="16" t="n"/>
      <c r="E373" s="16" t="n"/>
      <c r="F373" s="20" t="n"/>
      <c r="G373" s="20" t="n"/>
      <c r="H373" s="16" t="n"/>
      <c r="I373" s="16" t="n"/>
      <c r="J373" s="17" t="n"/>
      <c r="K373" s="17" t="n"/>
      <c r="L373" s="18">
        <f>IF($C373="","",N($F373)*N(IFERROR(INDEX('Vehículos y choferes'!$B$2:$B$16,MATCH($C373,'Vehículos y choferes'!$A$2:$A$16,0)),0))/100*N(IFERROR(INDEX('Vehículos y choferes'!$C$2:$C$16,MATCH($C373,'Vehículos y choferes'!$A$2:$A$16,0)),0)))</f>
        <v/>
      </c>
      <c r="M373" s="18">
        <f>IF($C373="","",N($F373)*N(IFERROR(INDEX('Vehículos y choferes'!$E$2:$E$16,MATCH($C373,'Vehículos y choferes'!$A$2:$A$16,0)),0)))</f>
        <v/>
      </c>
      <c r="N373" s="18">
        <f>IF($C373="","",N(IFERROR(INDEX('Vehículos y choferes'!$G$2:$G$16,MATCH($C373,'Vehículos y choferes'!$A$2:$A$16,0)),0)))</f>
        <v/>
      </c>
      <c r="O373" s="18">
        <f>IF(AND($D373="",$E373=""),"",N($G373)*(IF($D373="",0,IFERROR(INDEX('Vehículos y choferes'!$J$2:$J$31,MATCH($D373,'Vehículos y choferes'!$I$2:$I$31,0)),0))+IF($E373="",0,IFERROR(INDEX('Vehículos y choferes'!$J$2:$J$31,MATCH($E373,'Vehículos y choferes'!$I$2:$I$31,0)),0))))</f>
        <v/>
      </c>
      <c r="P373" s="18">
        <f>IF(AND($C373="",$D373=""),"",N($K373)+N($L373)+N($M373)+N($N373)+N($O373))</f>
        <v/>
      </c>
      <c r="Q373" s="18">
        <f>IF(OR($P373="",N($I373)=0),"",$P373/$I373)</f>
        <v/>
      </c>
      <c r="R373" s="18">
        <f>IF(OR($P373="",N($F373)=0),"",$P373/$F373)</f>
        <v/>
      </c>
      <c r="S373" s="21">
        <f>IF(OR($P373="",N($J373)=0),"",$P373/$J373)</f>
        <v/>
      </c>
      <c r="T373" s="22">
        <f>IF($S373="","",IF($S373&lt;=Configuración!$C$3,"En objetivo",IF($S373&lt;=Configuración!$C$4,"Alerta","Crítico")))</f>
        <v/>
      </c>
      <c r="U373" s="18">
        <f>IF(OR($Q373="",N(Configuración!$C$3)=0),"",$Q373/Configuración!$C$3)</f>
        <v/>
      </c>
      <c r="V373" s="22">
        <f>IF(OR($H373="",$I373=""),"",MAX(0,$H373-$I373))</f>
        <v/>
      </c>
      <c r="W373" s="16" t="n"/>
    </row>
    <row r="374">
      <c r="A374" s="19" t="n"/>
      <c r="B374" s="16" t="n"/>
      <c r="C374" s="16" t="n"/>
      <c r="D374" s="16" t="n"/>
      <c r="E374" s="16" t="n"/>
      <c r="F374" s="20" t="n"/>
      <c r="G374" s="20" t="n"/>
      <c r="H374" s="16" t="n"/>
      <c r="I374" s="16" t="n"/>
      <c r="J374" s="17" t="n"/>
      <c r="K374" s="17" t="n"/>
      <c r="L374" s="18">
        <f>IF($C374="","",N($F374)*N(IFERROR(INDEX('Vehículos y choferes'!$B$2:$B$16,MATCH($C374,'Vehículos y choferes'!$A$2:$A$16,0)),0))/100*N(IFERROR(INDEX('Vehículos y choferes'!$C$2:$C$16,MATCH($C374,'Vehículos y choferes'!$A$2:$A$16,0)),0)))</f>
        <v/>
      </c>
      <c r="M374" s="18">
        <f>IF($C374="","",N($F374)*N(IFERROR(INDEX('Vehículos y choferes'!$E$2:$E$16,MATCH($C374,'Vehículos y choferes'!$A$2:$A$16,0)),0)))</f>
        <v/>
      </c>
      <c r="N374" s="18">
        <f>IF($C374="","",N(IFERROR(INDEX('Vehículos y choferes'!$G$2:$G$16,MATCH($C374,'Vehículos y choferes'!$A$2:$A$16,0)),0)))</f>
        <v/>
      </c>
      <c r="O374" s="18">
        <f>IF(AND($D374="",$E374=""),"",N($G374)*(IF($D374="",0,IFERROR(INDEX('Vehículos y choferes'!$J$2:$J$31,MATCH($D374,'Vehículos y choferes'!$I$2:$I$31,0)),0))+IF($E374="",0,IFERROR(INDEX('Vehículos y choferes'!$J$2:$J$31,MATCH($E374,'Vehículos y choferes'!$I$2:$I$31,0)),0))))</f>
        <v/>
      </c>
      <c r="P374" s="18">
        <f>IF(AND($C374="",$D374=""),"",N($K374)+N($L374)+N($M374)+N($N374)+N($O374))</f>
        <v/>
      </c>
      <c r="Q374" s="18">
        <f>IF(OR($P374="",N($I374)=0),"",$P374/$I374)</f>
        <v/>
      </c>
      <c r="R374" s="18">
        <f>IF(OR($P374="",N($F374)=0),"",$P374/$F374)</f>
        <v/>
      </c>
      <c r="S374" s="21">
        <f>IF(OR($P374="",N($J374)=0),"",$P374/$J374)</f>
        <v/>
      </c>
      <c r="T374" s="22">
        <f>IF($S374="","",IF($S374&lt;=Configuración!$C$3,"En objetivo",IF($S374&lt;=Configuración!$C$4,"Alerta","Crítico")))</f>
        <v/>
      </c>
      <c r="U374" s="18">
        <f>IF(OR($Q374="",N(Configuración!$C$3)=0),"",$Q374/Configuración!$C$3)</f>
        <v/>
      </c>
      <c r="V374" s="22">
        <f>IF(OR($H374="",$I374=""),"",MAX(0,$H374-$I374))</f>
        <v/>
      </c>
      <c r="W374" s="16" t="n"/>
    </row>
    <row r="375">
      <c r="A375" s="19" t="n"/>
      <c r="B375" s="16" t="n"/>
      <c r="C375" s="16" t="n"/>
      <c r="D375" s="16" t="n"/>
      <c r="E375" s="16" t="n"/>
      <c r="F375" s="20" t="n"/>
      <c r="G375" s="20" t="n"/>
      <c r="H375" s="16" t="n"/>
      <c r="I375" s="16" t="n"/>
      <c r="J375" s="17" t="n"/>
      <c r="K375" s="17" t="n"/>
      <c r="L375" s="18">
        <f>IF($C375="","",N($F375)*N(IFERROR(INDEX('Vehículos y choferes'!$B$2:$B$16,MATCH($C375,'Vehículos y choferes'!$A$2:$A$16,0)),0))/100*N(IFERROR(INDEX('Vehículos y choferes'!$C$2:$C$16,MATCH($C375,'Vehículos y choferes'!$A$2:$A$16,0)),0)))</f>
        <v/>
      </c>
      <c r="M375" s="18">
        <f>IF($C375="","",N($F375)*N(IFERROR(INDEX('Vehículos y choferes'!$E$2:$E$16,MATCH($C375,'Vehículos y choferes'!$A$2:$A$16,0)),0)))</f>
        <v/>
      </c>
      <c r="N375" s="18">
        <f>IF($C375="","",N(IFERROR(INDEX('Vehículos y choferes'!$G$2:$G$16,MATCH($C375,'Vehículos y choferes'!$A$2:$A$16,0)),0)))</f>
        <v/>
      </c>
      <c r="O375" s="18">
        <f>IF(AND($D375="",$E375=""),"",N($G375)*(IF($D375="",0,IFERROR(INDEX('Vehículos y choferes'!$J$2:$J$31,MATCH($D375,'Vehículos y choferes'!$I$2:$I$31,0)),0))+IF($E375="",0,IFERROR(INDEX('Vehículos y choferes'!$J$2:$J$31,MATCH($E375,'Vehículos y choferes'!$I$2:$I$31,0)),0))))</f>
        <v/>
      </c>
      <c r="P375" s="18">
        <f>IF(AND($C375="",$D375=""),"",N($K375)+N($L375)+N($M375)+N($N375)+N($O375))</f>
        <v/>
      </c>
      <c r="Q375" s="18">
        <f>IF(OR($P375="",N($I375)=0),"",$P375/$I375)</f>
        <v/>
      </c>
      <c r="R375" s="18">
        <f>IF(OR($P375="",N($F375)=0),"",$P375/$F375)</f>
        <v/>
      </c>
      <c r="S375" s="21">
        <f>IF(OR($P375="",N($J375)=0),"",$P375/$J375)</f>
        <v/>
      </c>
      <c r="T375" s="22">
        <f>IF($S375="","",IF($S375&lt;=Configuración!$C$3,"En objetivo",IF($S375&lt;=Configuración!$C$4,"Alerta","Crítico")))</f>
        <v/>
      </c>
      <c r="U375" s="18">
        <f>IF(OR($Q375="",N(Configuración!$C$3)=0),"",$Q375/Configuración!$C$3)</f>
        <v/>
      </c>
      <c r="V375" s="22">
        <f>IF(OR($H375="",$I375=""),"",MAX(0,$H375-$I375))</f>
        <v/>
      </c>
      <c r="W375" s="16" t="n"/>
    </row>
    <row r="376">
      <c r="A376" s="19" t="n"/>
      <c r="B376" s="16" t="n"/>
      <c r="C376" s="16" t="n"/>
      <c r="D376" s="16" t="n"/>
      <c r="E376" s="16" t="n"/>
      <c r="F376" s="20" t="n"/>
      <c r="G376" s="20" t="n"/>
      <c r="H376" s="16" t="n"/>
      <c r="I376" s="16" t="n"/>
      <c r="J376" s="17" t="n"/>
      <c r="K376" s="17" t="n"/>
      <c r="L376" s="18">
        <f>IF($C376="","",N($F376)*N(IFERROR(INDEX('Vehículos y choferes'!$B$2:$B$16,MATCH($C376,'Vehículos y choferes'!$A$2:$A$16,0)),0))/100*N(IFERROR(INDEX('Vehículos y choferes'!$C$2:$C$16,MATCH($C376,'Vehículos y choferes'!$A$2:$A$16,0)),0)))</f>
        <v/>
      </c>
      <c r="M376" s="18">
        <f>IF($C376="","",N($F376)*N(IFERROR(INDEX('Vehículos y choferes'!$E$2:$E$16,MATCH($C376,'Vehículos y choferes'!$A$2:$A$16,0)),0)))</f>
        <v/>
      </c>
      <c r="N376" s="18">
        <f>IF($C376="","",N(IFERROR(INDEX('Vehículos y choferes'!$G$2:$G$16,MATCH($C376,'Vehículos y choferes'!$A$2:$A$16,0)),0)))</f>
        <v/>
      </c>
      <c r="O376" s="18">
        <f>IF(AND($D376="",$E376=""),"",N($G376)*(IF($D376="",0,IFERROR(INDEX('Vehículos y choferes'!$J$2:$J$31,MATCH($D376,'Vehículos y choferes'!$I$2:$I$31,0)),0))+IF($E376="",0,IFERROR(INDEX('Vehículos y choferes'!$J$2:$J$31,MATCH($E376,'Vehículos y choferes'!$I$2:$I$31,0)),0))))</f>
        <v/>
      </c>
      <c r="P376" s="18">
        <f>IF(AND($C376="",$D376=""),"",N($K376)+N($L376)+N($M376)+N($N376)+N($O376))</f>
        <v/>
      </c>
      <c r="Q376" s="18">
        <f>IF(OR($P376="",N($I376)=0),"",$P376/$I376)</f>
        <v/>
      </c>
      <c r="R376" s="18">
        <f>IF(OR($P376="",N($F376)=0),"",$P376/$F376)</f>
        <v/>
      </c>
      <c r="S376" s="21">
        <f>IF(OR($P376="",N($J376)=0),"",$P376/$J376)</f>
        <v/>
      </c>
      <c r="T376" s="22">
        <f>IF($S376="","",IF($S376&lt;=Configuración!$C$3,"En objetivo",IF($S376&lt;=Configuración!$C$4,"Alerta","Crítico")))</f>
        <v/>
      </c>
      <c r="U376" s="18">
        <f>IF(OR($Q376="",N(Configuración!$C$3)=0),"",$Q376/Configuración!$C$3)</f>
        <v/>
      </c>
      <c r="V376" s="22">
        <f>IF(OR($H376="",$I376=""),"",MAX(0,$H376-$I376))</f>
        <v/>
      </c>
      <c r="W376" s="16" t="n"/>
    </row>
    <row r="377">
      <c r="A377" s="19" t="n"/>
      <c r="B377" s="16" t="n"/>
      <c r="C377" s="16" t="n"/>
      <c r="D377" s="16" t="n"/>
      <c r="E377" s="16" t="n"/>
      <c r="F377" s="20" t="n"/>
      <c r="G377" s="20" t="n"/>
      <c r="H377" s="16" t="n"/>
      <c r="I377" s="16" t="n"/>
      <c r="J377" s="17" t="n"/>
      <c r="K377" s="17" t="n"/>
      <c r="L377" s="18">
        <f>IF($C377="","",N($F377)*N(IFERROR(INDEX('Vehículos y choferes'!$B$2:$B$16,MATCH($C377,'Vehículos y choferes'!$A$2:$A$16,0)),0))/100*N(IFERROR(INDEX('Vehículos y choferes'!$C$2:$C$16,MATCH($C377,'Vehículos y choferes'!$A$2:$A$16,0)),0)))</f>
        <v/>
      </c>
      <c r="M377" s="18">
        <f>IF($C377="","",N($F377)*N(IFERROR(INDEX('Vehículos y choferes'!$E$2:$E$16,MATCH($C377,'Vehículos y choferes'!$A$2:$A$16,0)),0)))</f>
        <v/>
      </c>
      <c r="N377" s="18">
        <f>IF($C377="","",N(IFERROR(INDEX('Vehículos y choferes'!$G$2:$G$16,MATCH($C377,'Vehículos y choferes'!$A$2:$A$16,0)),0)))</f>
        <v/>
      </c>
      <c r="O377" s="18">
        <f>IF(AND($D377="",$E377=""),"",N($G377)*(IF($D377="",0,IFERROR(INDEX('Vehículos y choferes'!$J$2:$J$31,MATCH($D377,'Vehículos y choferes'!$I$2:$I$31,0)),0))+IF($E377="",0,IFERROR(INDEX('Vehículos y choferes'!$J$2:$J$31,MATCH($E377,'Vehículos y choferes'!$I$2:$I$31,0)),0))))</f>
        <v/>
      </c>
      <c r="P377" s="18">
        <f>IF(AND($C377="",$D377=""),"",N($K377)+N($L377)+N($M377)+N($N377)+N($O377))</f>
        <v/>
      </c>
      <c r="Q377" s="18">
        <f>IF(OR($P377="",N($I377)=0),"",$P377/$I377)</f>
        <v/>
      </c>
      <c r="R377" s="18">
        <f>IF(OR($P377="",N($F377)=0),"",$P377/$F377)</f>
        <v/>
      </c>
      <c r="S377" s="21">
        <f>IF(OR($P377="",N($J377)=0),"",$P377/$J377)</f>
        <v/>
      </c>
      <c r="T377" s="22">
        <f>IF($S377="","",IF($S377&lt;=Configuración!$C$3,"En objetivo",IF($S377&lt;=Configuración!$C$4,"Alerta","Crítico")))</f>
        <v/>
      </c>
      <c r="U377" s="18">
        <f>IF(OR($Q377="",N(Configuración!$C$3)=0),"",$Q377/Configuración!$C$3)</f>
        <v/>
      </c>
      <c r="V377" s="22">
        <f>IF(OR($H377="",$I377=""),"",MAX(0,$H377-$I377))</f>
        <v/>
      </c>
      <c r="W377" s="16" t="n"/>
    </row>
    <row r="378">
      <c r="A378" s="19" t="n"/>
      <c r="B378" s="16" t="n"/>
      <c r="C378" s="16" t="n"/>
      <c r="D378" s="16" t="n"/>
      <c r="E378" s="16" t="n"/>
      <c r="F378" s="20" t="n"/>
      <c r="G378" s="20" t="n"/>
      <c r="H378" s="16" t="n"/>
      <c r="I378" s="16" t="n"/>
      <c r="J378" s="17" t="n"/>
      <c r="K378" s="17" t="n"/>
      <c r="L378" s="18">
        <f>IF($C378="","",N($F378)*N(IFERROR(INDEX('Vehículos y choferes'!$B$2:$B$16,MATCH($C378,'Vehículos y choferes'!$A$2:$A$16,0)),0))/100*N(IFERROR(INDEX('Vehículos y choferes'!$C$2:$C$16,MATCH($C378,'Vehículos y choferes'!$A$2:$A$16,0)),0)))</f>
        <v/>
      </c>
      <c r="M378" s="18">
        <f>IF($C378="","",N($F378)*N(IFERROR(INDEX('Vehículos y choferes'!$E$2:$E$16,MATCH($C378,'Vehículos y choferes'!$A$2:$A$16,0)),0)))</f>
        <v/>
      </c>
      <c r="N378" s="18">
        <f>IF($C378="","",N(IFERROR(INDEX('Vehículos y choferes'!$G$2:$G$16,MATCH($C378,'Vehículos y choferes'!$A$2:$A$16,0)),0)))</f>
        <v/>
      </c>
      <c r="O378" s="18">
        <f>IF(AND($D378="",$E378=""),"",N($G378)*(IF($D378="",0,IFERROR(INDEX('Vehículos y choferes'!$J$2:$J$31,MATCH($D378,'Vehículos y choferes'!$I$2:$I$31,0)),0))+IF($E378="",0,IFERROR(INDEX('Vehículos y choferes'!$J$2:$J$31,MATCH($E378,'Vehículos y choferes'!$I$2:$I$31,0)),0))))</f>
        <v/>
      </c>
      <c r="P378" s="18">
        <f>IF(AND($C378="",$D378=""),"",N($K378)+N($L378)+N($M378)+N($N378)+N($O378))</f>
        <v/>
      </c>
      <c r="Q378" s="18">
        <f>IF(OR($P378="",N($I378)=0),"",$P378/$I378)</f>
        <v/>
      </c>
      <c r="R378" s="18">
        <f>IF(OR($P378="",N($F378)=0),"",$P378/$F378)</f>
        <v/>
      </c>
      <c r="S378" s="21">
        <f>IF(OR($P378="",N($J378)=0),"",$P378/$J378)</f>
        <v/>
      </c>
      <c r="T378" s="22">
        <f>IF($S378="","",IF($S378&lt;=Configuración!$C$3,"En objetivo",IF($S378&lt;=Configuración!$C$4,"Alerta","Crítico")))</f>
        <v/>
      </c>
      <c r="U378" s="18">
        <f>IF(OR($Q378="",N(Configuración!$C$3)=0),"",$Q378/Configuración!$C$3)</f>
        <v/>
      </c>
      <c r="V378" s="22">
        <f>IF(OR($H378="",$I378=""),"",MAX(0,$H378-$I378))</f>
        <v/>
      </c>
      <c r="W378" s="16" t="n"/>
    </row>
    <row r="379">
      <c r="A379" s="19" t="n"/>
      <c r="B379" s="16" t="n"/>
      <c r="C379" s="16" t="n"/>
      <c r="D379" s="16" t="n"/>
      <c r="E379" s="16" t="n"/>
      <c r="F379" s="20" t="n"/>
      <c r="G379" s="20" t="n"/>
      <c r="H379" s="16" t="n"/>
      <c r="I379" s="16" t="n"/>
      <c r="J379" s="17" t="n"/>
      <c r="K379" s="17" t="n"/>
      <c r="L379" s="18">
        <f>IF($C379="","",N($F379)*N(IFERROR(INDEX('Vehículos y choferes'!$B$2:$B$16,MATCH($C379,'Vehículos y choferes'!$A$2:$A$16,0)),0))/100*N(IFERROR(INDEX('Vehículos y choferes'!$C$2:$C$16,MATCH($C379,'Vehículos y choferes'!$A$2:$A$16,0)),0)))</f>
        <v/>
      </c>
      <c r="M379" s="18">
        <f>IF($C379="","",N($F379)*N(IFERROR(INDEX('Vehículos y choferes'!$E$2:$E$16,MATCH($C379,'Vehículos y choferes'!$A$2:$A$16,0)),0)))</f>
        <v/>
      </c>
      <c r="N379" s="18">
        <f>IF($C379="","",N(IFERROR(INDEX('Vehículos y choferes'!$G$2:$G$16,MATCH($C379,'Vehículos y choferes'!$A$2:$A$16,0)),0)))</f>
        <v/>
      </c>
      <c r="O379" s="18">
        <f>IF(AND($D379="",$E379=""),"",N($G379)*(IF($D379="",0,IFERROR(INDEX('Vehículos y choferes'!$J$2:$J$31,MATCH($D379,'Vehículos y choferes'!$I$2:$I$31,0)),0))+IF($E379="",0,IFERROR(INDEX('Vehículos y choferes'!$J$2:$J$31,MATCH($E379,'Vehículos y choferes'!$I$2:$I$31,0)),0))))</f>
        <v/>
      </c>
      <c r="P379" s="18">
        <f>IF(AND($C379="",$D379=""),"",N($K379)+N($L379)+N($M379)+N($N379)+N($O379))</f>
        <v/>
      </c>
      <c r="Q379" s="18">
        <f>IF(OR($P379="",N($I379)=0),"",$P379/$I379)</f>
        <v/>
      </c>
      <c r="R379" s="18">
        <f>IF(OR($P379="",N($F379)=0),"",$P379/$F379)</f>
        <v/>
      </c>
      <c r="S379" s="21">
        <f>IF(OR($P379="",N($J379)=0),"",$P379/$J379)</f>
        <v/>
      </c>
      <c r="T379" s="22">
        <f>IF($S379="","",IF($S379&lt;=Configuración!$C$3,"En objetivo",IF($S379&lt;=Configuración!$C$4,"Alerta","Crítico")))</f>
        <v/>
      </c>
      <c r="U379" s="18">
        <f>IF(OR($Q379="",N(Configuración!$C$3)=0),"",$Q379/Configuración!$C$3)</f>
        <v/>
      </c>
      <c r="V379" s="22">
        <f>IF(OR($H379="",$I379=""),"",MAX(0,$H379-$I379))</f>
        <v/>
      </c>
      <c r="W379" s="16" t="n"/>
    </row>
    <row r="380">
      <c r="A380" s="19" t="n"/>
      <c r="B380" s="16" t="n"/>
      <c r="C380" s="16" t="n"/>
      <c r="D380" s="16" t="n"/>
      <c r="E380" s="16" t="n"/>
      <c r="F380" s="20" t="n"/>
      <c r="G380" s="20" t="n"/>
      <c r="H380" s="16" t="n"/>
      <c r="I380" s="16" t="n"/>
      <c r="J380" s="17" t="n"/>
      <c r="K380" s="17" t="n"/>
      <c r="L380" s="18">
        <f>IF($C380="","",N($F380)*N(IFERROR(INDEX('Vehículos y choferes'!$B$2:$B$16,MATCH($C380,'Vehículos y choferes'!$A$2:$A$16,0)),0))/100*N(IFERROR(INDEX('Vehículos y choferes'!$C$2:$C$16,MATCH($C380,'Vehículos y choferes'!$A$2:$A$16,0)),0)))</f>
        <v/>
      </c>
      <c r="M380" s="18">
        <f>IF($C380="","",N($F380)*N(IFERROR(INDEX('Vehículos y choferes'!$E$2:$E$16,MATCH($C380,'Vehículos y choferes'!$A$2:$A$16,0)),0)))</f>
        <v/>
      </c>
      <c r="N380" s="18">
        <f>IF($C380="","",N(IFERROR(INDEX('Vehículos y choferes'!$G$2:$G$16,MATCH($C380,'Vehículos y choferes'!$A$2:$A$16,0)),0)))</f>
        <v/>
      </c>
      <c r="O380" s="18">
        <f>IF(AND($D380="",$E380=""),"",N($G380)*(IF($D380="",0,IFERROR(INDEX('Vehículos y choferes'!$J$2:$J$31,MATCH($D380,'Vehículos y choferes'!$I$2:$I$31,0)),0))+IF($E380="",0,IFERROR(INDEX('Vehículos y choferes'!$J$2:$J$31,MATCH($E380,'Vehículos y choferes'!$I$2:$I$31,0)),0))))</f>
        <v/>
      </c>
      <c r="P380" s="18">
        <f>IF(AND($C380="",$D380=""),"",N($K380)+N($L380)+N($M380)+N($N380)+N($O380))</f>
        <v/>
      </c>
      <c r="Q380" s="18">
        <f>IF(OR($P380="",N($I380)=0),"",$P380/$I380)</f>
        <v/>
      </c>
      <c r="R380" s="18">
        <f>IF(OR($P380="",N($F380)=0),"",$P380/$F380)</f>
        <v/>
      </c>
      <c r="S380" s="21">
        <f>IF(OR($P380="",N($J380)=0),"",$P380/$J380)</f>
        <v/>
      </c>
      <c r="T380" s="22">
        <f>IF($S380="","",IF($S380&lt;=Configuración!$C$3,"En objetivo",IF($S380&lt;=Configuración!$C$4,"Alerta","Crítico")))</f>
        <v/>
      </c>
      <c r="U380" s="18">
        <f>IF(OR($Q380="",N(Configuración!$C$3)=0),"",$Q380/Configuración!$C$3)</f>
        <v/>
      </c>
      <c r="V380" s="22">
        <f>IF(OR($H380="",$I380=""),"",MAX(0,$H380-$I380))</f>
        <v/>
      </c>
      <c r="W380" s="16" t="n"/>
    </row>
    <row r="381">
      <c r="A381" s="19" t="n"/>
      <c r="B381" s="16" t="n"/>
      <c r="C381" s="16" t="n"/>
      <c r="D381" s="16" t="n"/>
      <c r="E381" s="16" t="n"/>
      <c r="F381" s="20" t="n"/>
      <c r="G381" s="20" t="n"/>
      <c r="H381" s="16" t="n"/>
      <c r="I381" s="16" t="n"/>
      <c r="J381" s="17" t="n"/>
      <c r="K381" s="17" t="n"/>
      <c r="L381" s="18">
        <f>IF($C381="","",N($F381)*N(IFERROR(INDEX('Vehículos y choferes'!$B$2:$B$16,MATCH($C381,'Vehículos y choferes'!$A$2:$A$16,0)),0))/100*N(IFERROR(INDEX('Vehículos y choferes'!$C$2:$C$16,MATCH($C381,'Vehículos y choferes'!$A$2:$A$16,0)),0)))</f>
        <v/>
      </c>
      <c r="M381" s="18">
        <f>IF($C381="","",N($F381)*N(IFERROR(INDEX('Vehículos y choferes'!$E$2:$E$16,MATCH($C381,'Vehículos y choferes'!$A$2:$A$16,0)),0)))</f>
        <v/>
      </c>
      <c r="N381" s="18">
        <f>IF($C381="","",N(IFERROR(INDEX('Vehículos y choferes'!$G$2:$G$16,MATCH($C381,'Vehículos y choferes'!$A$2:$A$16,0)),0)))</f>
        <v/>
      </c>
      <c r="O381" s="18">
        <f>IF(AND($D381="",$E381=""),"",N($G381)*(IF($D381="",0,IFERROR(INDEX('Vehículos y choferes'!$J$2:$J$31,MATCH($D381,'Vehículos y choferes'!$I$2:$I$31,0)),0))+IF($E381="",0,IFERROR(INDEX('Vehículos y choferes'!$J$2:$J$31,MATCH($E381,'Vehículos y choferes'!$I$2:$I$31,0)),0))))</f>
        <v/>
      </c>
      <c r="P381" s="18">
        <f>IF(AND($C381="",$D381=""),"",N($K381)+N($L381)+N($M381)+N($N381)+N($O381))</f>
        <v/>
      </c>
      <c r="Q381" s="18">
        <f>IF(OR($P381="",N($I381)=0),"",$P381/$I381)</f>
        <v/>
      </c>
      <c r="R381" s="18">
        <f>IF(OR($P381="",N($F381)=0),"",$P381/$F381)</f>
        <v/>
      </c>
      <c r="S381" s="21">
        <f>IF(OR($P381="",N($J381)=0),"",$P381/$J381)</f>
        <v/>
      </c>
      <c r="T381" s="22">
        <f>IF($S381="","",IF($S381&lt;=Configuración!$C$3,"En objetivo",IF($S381&lt;=Configuración!$C$4,"Alerta","Crítico")))</f>
        <v/>
      </c>
      <c r="U381" s="18">
        <f>IF(OR($Q381="",N(Configuración!$C$3)=0),"",$Q381/Configuración!$C$3)</f>
        <v/>
      </c>
      <c r="V381" s="22">
        <f>IF(OR($H381="",$I381=""),"",MAX(0,$H381-$I381))</f>
        <v/>
      </c>
      <c r="W381" s="16" t="n"/>
    </row>
    <row r="382">
      <c r="A382" s="19" t="n"/>
      <c r="B382" s="16" t="n"/>
      <c r="C382" s="16" t="n"/>
      <c r="D382" s="16" t="n"/>
      <c r="E382" s="16" t="n"/>
      <c r="F382" s="20" t="n"/>
      <c r="G382" s="20" t="n"/>
      <c r="H382" s="16" t="n"/>
      <c r="I382" s="16" t="n"/>
      <c r="J382" s="17" t="n"/>
      <c r="K382" s="17" t="n"/>
      <c r="L382" s="18">
        <f>IF($C382="","",N($F382)*N(IFERROR(INDEX('Vehículos y choferes'!$B$2:$B$16,MATCH($C382,'Vehículos y choferes'!$A$2:$A$16,0)),0))/100*N(IFERROR(INDEX('Vehículos y choferes'!$C$2:$C$16,MATCH($C382,'Vehículos y choferes'!$A$2:$A$16,0)),0)))</f>
        <v/>
      </c>
      <c r="M382" s="18">
        <f>IF($C382="","",N($F382)*N(IFERROR(INDEX('Vehículos y choferes'!$E$2:$E$16,MATCH($C382,'Vehículos y choferes'!$A$2:$A$16,0)),0)))</f>
        <v/>
      </c>
      <c r="N382" s="18">
        <f>IF($C382="","",N(IFERROR(INDEX('Vehículos y choferes'!$G$2:$G$16,MATCH($C382,'Vehículos y choferes'!$A$2:$A$16,0)),0)))</f>
        <v/>
      </c>
      <c r="O382" s="18">
        <f>IF(AND($D382="",$E382=""),"",N($G382)*(IF($D382="",0,IFERROR(INDEX('Vehículos y choferes'!$J$2:$J$31,MATCH($D382,'Vehículos y choferes'!$I$2:$I$31,0)),0))+IF($E382="",0,IFERROR(INDEX('Vehículos y choferes'!$J$2:$J$31,MATCH($E382,'Vehículos y choferes'!$I$2:$I$31,0)),0))))</f>
        <v/>
      </c>
      <c r="P382" s="18">
        <f>IF(AND($C382="",$D382=""),"",N($K382)+N($L382)+N($M382)+N($N382)+N($O382))</f>
        <v/>
      </c>
      <c r="Q382" s="18">
        <f>IF(OR($P382="",N($I382)=0),"",$P382/$I382)</f>
        <v/>
      </c>
      <c r="R382" s="18">
        <f>IF(OR($P382="",N($F382)=0),"",$P382/$F382)</f>
        <v/>
      </c>
      <c r="S382" s="21">
        <f>IF(OR($P382="",N($J382)=0),"",$P382/$J382)</f>
        <v/>
      </c>
      <c r="T382" s="22">
        <f>IF($S382="","",IF($S382&lt;=Configuración!$C$3,"En objetivo",IF($S382&lt;=Configuración!$C$4,"Alerta","Crítico")))</f>
        <v/>
      </c>
      <c r="U382" s="18">
        <f>IF(OR($Q382="",N(Configuración!$C$3)=0),"",$Q382/Configuración!$C$3)</f>
        <v/>
      </c>
      <c r="V382" s="22">
        <f>IF(OR($H382="",$I382=""),"",MAX(0,$H382-$I382))</f>
        <v/>
      </c>
      <c r="W382" s="16" t="n"/>
    </row>
    <row r="383">
      <c r="A383" s="19" t="n"/>
      <c r="B383" s="16" t="n"/>
      <c r="C383" s="16" t="n"/>
      <c r="D383" s="16" t="n"/>
      <c r="E383" s="16" t="n"/>
      <c r="F383" s="20" t="n"/>
      <c r="G383" s="20" t="n"/>
      <c r="H383" s="16" t="n"/>
      <c r="I383" s="16" t="n"/>
      <c r="J383" s="17" t="n"/>
      <c r="K383" s="17" t="n"/>
      <c r="L383" s="18">
        <f>IF($C383="","",N($F383)*N(IFERROR(INDEX('Vehículos y choferes'!$B$2:$B$16,MATCH($C383,'Vehículos y choferes'!$A$2:$A$16,0)),0))/100*N(IFERROR(INDEX('Vehículos y choferes'!$C$2:$C$16,MATCH($C383,'Vehículos y choferes'!$A$2:$A$16,0)),0)))</f>
        <v/>
      </c>
      <c r="M383" s="18">
        <f>IF($C383="","",N($F383)*N(IFERROR(INDEX('Vehículos y choferes'!$E$2:$E$16,MATCH($C383,'Vehículos y choferes'!$A$2:$A$16,0)),0)))</f>
        <v/>
      </c>
      <c r="N383" s="18">
        <f>IF($C383="","",N(IFERROR(INDEX('Vehículos y choferes'!$G$2:$G$16,MATCH($C383,'Vehículos y choferes'!$A$2:$A$16,0)),0)))</f>
        <v/>
      </c>
      <c r="O383" s="18">
        <f>IF(AND($D383="",$E383=""),"",N($G383)*(IF($D383="",0,IFERROR(INDEX('Vehículos y choferes'!$J$2:$J$31,MATCH($D383,'Vehículos y choferes'!$I$2:$I$31,0)),0))+IF($E383="",0,IFERROR(INDEX('Vehículos y choferes'!$J$2:$J$31,MATCH($E383,'Vehículos y choferes'!$I$2:$I$31,0)),0))))</f>
        <v/>
      </c>
      <c r="P383" s="18">
        <f>IF(AND($C383="",$D383=""),"",N($K383)+N($L383)+N($M383)+N($N383)+N($O383))</f>
        <v/>
      </c>
      <c r="Q383" s="18">
        <f>IF(OR($P383="",N($I383)=0),"",$P383/$I383)</f>
        <v/>
      </c>
      <c r="R383" s="18">
        <f>IF(OR($P383="",N($F383)=0),"",$P383/$F383)</f>
        <v/>
      </c>
      <c r="S383" s="21">
        <f>IF(OR($P383="",N($J383)=0),"",$P383/$J383)</f>
        <v/>
      </c>
      <c r="T383" s="22">
        <f>IF($S383="","",IF($S383&lt;=Configuración!$C$3,"En objetivo",IF($S383&lt;=Configuración!$C$4,"Alerta","Crítico")))</f>
        <v/>
      </c>
      <c r="U383" s="18">
        <f>IF(OR($Q383="",N(Configuración!$C$3)=0),"",$Q383/Configuración!$C$3)</f>
        <v/>
      </c>
      <c r="V383" s="22">
        <f>IF(OR($H383="",$I383=""),"",MAX(0,$H383-$I383))</f>
        <v/>
      </c>
      <c r="W383" s="16" t="n"/>
    </row>
    <row r="384">
      <c r="A384" s="19" t="n"/>
      <c r="B384" s="16" t="n"/>
      <c r="C384" s="16" t="n"/>
      <c r="D384" s="16" t="n"/>
      <c r="E384" s="16" t="n"/>
      <c r="F384" s="20" t="n"/>
      <c r="G384" s="20" t="n"/>
      <c r="H384" s="16" t="n"/>
      <c r="I384" s="16" t="n"/>
      <c r="J384" s="17" t="n"/>
      <c r="K384" s="17" t="n"/>
      <c r="L384" s="18">
        <f>IF($C384="","",N($F384)*N(IFERROR(INDEX('Vehículos y choferes'!$B$2:$B$16,MATCH($C384,'Vehículos y choferes'!$A$2:$A$16,0)),0))/100*N(IFERROR(INDEX('Vehículos y choferes'!$C$2:$C$16,MATCH($C384,'Vehículos y choferes'!$A$2:$A$16,0)),0)))</f>
        <v/>
      </c>
      <c r="M384" s="18">
        <f>IF($C384="","",N($F384)*N(IFERROR(INDEX('Vehículos y choferes'!$E$2:$E$16,MATCH($C384,'Vehículos y choferes'!$A$2:$A$16,0)),0)))</f>
        <v/>
      </c>
      <c r="N384" s="18">
        <f>IF($C384="","",N(IFERROR(INDEX('Vehículos y choferes'!$G$2:$G$16,MATCH($C384,'Vehículos y choferes'!$A$2:$A$16,0)),0)))</f>
        <v/>
      </c>
      <c r="O384" s="18">
        <f>IF(AND($D384="",$E384=""),"",N($G384)*(IF($D384="",0,IFERROR(INDEX('Vehículos y choferes'!$J$2:$J$31,MATCH($D384,'Vehículos y choferes'!$I$2:$I$31,0)),0))+IF($E384="",0,IFERROR(INDEX('Vehículos y choferes'!$J$2:$J$31,MATCH($E384,'Vehículos y choferes'!$I$2:$I$31,0)),0))))</f>
        <v/>
      </c>
      <c r="P384" s="18">
        <f>IF(AND($C384="",$D384=""),"",N($K384)+N($L384)+N($M384)+N($N384)+N($O384))</f>
        <v/>
      </c>
      <c r="Q384" s="18">
        <f>IF(OR($P384="",N($I384)=0),"",$P384/$I384)</f>
        <v/>
      </c>
      <c r="R384" s="18">
        <f>IF(OR($P384="",N($F384)=0),"",$P384/$F384)</f>
        <v/>
      </c>
      <c r="S384" s="21">
        <f>IF(OR($P384="",N($J384)=0),"",$P384/$J384)</f>
        <v/>
      </c>
      <c r="T384" s="22">
        <f>IF($S384="","",IF($S384&lt;=Configuración!$C$3,"En objetivo",IF($S384&lt;=Configuración!$C$4,"Alerta","Crítico")))</f>
        <v/>
      </c>
      <c r="U384" s="18">
        <f>IF(OR($Q384="",N(Configuración!$C$3)=0),"",$Q384/Configuración!$C$3)</f>
        <v/>
      </c>
      <c r="V384" s="22">
        <f>IF(OR($H384="",$I384=""),"",MAX(0,$H384-$I384))</f>
        <v/>
      </c>
      <c r="W384" s="16" t="n"/>
    </row>
    <row r="385">
      <c r="A385" s="19" t="n"/>
      <c r="B385" s="16" t="n"/>
      <c r="C385" s="16" t="n"/>
      <c r="D385" s="16" t="n"/>
      <c r="E385" s="16" t="n"/>
      <c r="F385" s="20" t="n"/>
      <c r="G385" s="20" t="n"/>
      <c r="H385" s="16" t="n"/>
      <c r="I385" s="16" t="n"/>
      <c r="J385" s="17" t="n"/>
      <c r="K385" s="17" t="n"/>
      <c r="L385" s="18">
        <f>IF($C385="","",N($F385)*N(IFERROR(INDEX('Vehículos y choferes'!$B$2:$B$16,MATCH($C385,'Vehículos y choferes'!$A$2:$A$16,0)),0))/100*N(IFERROR(INDEX('Vehículos y choferes'!$C$2:$C$16,MATCH($C385,'Vehículos y choferes'!$A$2:$A$16,0)),0)))</f>
        <v/>
      </c>
      <c r="M385" s="18">
        <f>IF($C385="","",N($F385)*N(IFERROR(INDEX('Vehículos y choferes'!$E$2:$E$16,MATCH($C385,'Vehículos y choferes'!$A$2:$A$16,0)),0)))</f>
        <v/>
      </c>
      <c r="N385" s="18">
        <f>IF($C385="","",N(IFERROR(INDEX('Vehículos y choferes'!$G$2:$G$16,MATCH($C385,'Vehículos y choferes'!$A$2:$A$16,0)),0)))</f>
        <v/>
      </c>
      <c r="O385" s="18">
        <f>IF(AND($D385="",$E385=""),"",N($G385)*(IF($D385="",0,IFERROR(INDEX('Vehículos y choferes'!$J$2:$J$31,MATCH($D385,'Vehículos y choferes'!$I$2:$I$31,0)),0))+IF($E385="",0,IFERROR(INDEX('Vehículos y choferes'!$J$2:$J$31,MATCH($E385,'Vehículos y choferes'!$I$2:$I$31,0)),0))))</f>
        <v/>
      </c>
      <c r="P385" s="18">
        <f>IF(AND($C385="",$D385=""),"",N($K385)+N($L385)+N($M385)+N($N385)+N($O385))</f>
        <v/>
      </c>
      <c r="Q385" s="18">
        <f>IF(OR($P385="",N($I385)=0),"",$P385/$I385)</f>
        <v/>
      </c>
      <c r="R385" s="18">
        <f>IF(OR($P385="",N($F385)=0),"",$P385/$F385)</f>
        <v/>
      </c>
      <c r="S385" s="21">
        <f>IF(OR($P385="",N($J385)=0),"",$P385/$J385)</f>
        <v/>
      </c>
      <c r="T385" s="22">
        <f>IF($S385="","",IF($S385&lt;=Configuración!$C$3,"En objetivo",IF($S385&lt;=Configuración!$C$4,"Alerta","Crítico")))</f>
        <v/>
      </c>
      <c r="U385" s="18">
        <f>IF(OR($Q385="",N(Configuración!$C$3)=0),"",$Q385/Configuración!$C$3)</f>
        <v/>
      </c>
      <c r="V385" s="22">
        <f>IF(OR($H385="",$I385=""),"",MAX(0,$H385-$I385))</f>
        <v/>
      </c>
      <c r="W385" s="16" t="n"/>
    </row>
    <row r="386">
      <c r="A386" s="19" t="n"/>
      <c r="B386" s="16" t="n"/>
      <c r="C386" s="16" t="n"/>
      <c r="D386" s="16" t="n"/>
      <c r="E386" s="16" t="n"/>
      <c r="F386" s="20" t="n"/>
      <c r="G386" s="20" t="n"/>
      <c r="H386" s="16" t="n"/>
      <c r="I386" s="16" t="n"/>
      <c r="J386" s="17" t="n"/>
      <c r="K386" s="17" t="n"/>
      <c r="L386" s="18">
        <f>IF($C386="","",N($F386)*N(IFERROR(INDEX('Vehículos y choferes'!$B$2:$B$16,MATCH($C386,'Vehículos y choferes'!$A$2:$A$16,0)),0))/100*N(IFERROR(INDEX('Vehículos y choferes'!$C$2:$C$16,MATCH($C386,'Vehículos y choferes'!$A$2:$A$16,0)),0)))</f>
        <v/>
      </c>
      <c r="M386" s="18">
        <f>IF($C386="","",N($F386)*N(IFERROR(INDEX('Vehículos y choferes'!$E$2:$E$16,MATCH($C386,'Vehículos y choferes'!$A$2:$A$16,0)),0)))</f>
        <v/>
      </c>
      <c r="N386" s="18">
        <f>IF($C386="","",N(IFERROR(INDEX('Vehículos y choferes'!$G$2:$G$16,MATCH($C386,'Vehículos y choferes'!$A$2:$A$16,0)),0)))</f>
        <v/>
      </c>
      <c r="O386" s="18">
        <f>IF(AND($D386="",$E386=""),"",N($G386)*(IF($D386="",0,IFERROR(INDEX('Vehículos y choferes'!$J$2:$J$31,MATCH($D386,'Vehículos y choferes'!$I$2:$I$31,0)),0))+IF($E386="",0,IFERROR(INDEX('Vehículos y choferes'!$J$2:$J$31,MATCH($E386,'Vehículos y choferes'!$I$2:$I$31,0)),0))))</f>
        <v/>
      </c>
      <c r="P386" s="18">
        <f>IF(AND($C386="",$D386=""),"",N($K386)+N($L386)+N($M386)+N($N386)+N($O386))</f>
        <v/>
      </c>
      <c r="Q386" s="18">
        <f>IF(OR($P386="",N($I386)=0),"",$P386/$I386)</f>
        <v/>
      </c>
      <c r="R386" s="18">
        <f>IF(OR($P386="",N($F386)=0),"",$P386/$F386)</f>
        <v/>
      </c>
      <c r="S386" s="21">
        <f>IF(OR($P386="",N($J386)=0),"",$P386/$J386)</f>
        <v/>
      </c>
      <c r="T386" s="22">
        <f>IF($S386="","",IF($S386&lt;=Configuración!$C$3,"En objetivo",IF($S386&lt;=Configuración!$C$4,"Alerta","Crítico")))</f>
        <v/>
      </c>
      <c r="U386" s="18">
        <f>IF(OR($Q386="",N(Configuración!$C$3)=0),"",$Q386/Configuración!$C$3)</f>
        <v/>
      </c>
      <c r="V386" s="22">
        <f>IF(OR($H386="",$I386=""),"",MAX(0,$H386-$I386))</f>
        <v/>
      </c>
      <c r="W386" s="16" t="n"/>
    </row>
    <row r="387">
      <c r="A387" s="19" t="n"/>
      <c r="B387" s="16" t="n"/>
      <c r="C387" s="16" t="n"/>
      <c r="D387" s="16" t="n"/>
      <c r="E387" s="16" t="n"/>
      <c r="F387" s="20" t="n"/>
      <c r="G387" s="20" t="n"/>
      <c r="H387" s="16" t="n"/>
      <c r="I387" s="16" t="n"/>
      <c r="J387" s="17" t="n"/>
      <c r="K387" s="17" t="n"/>
      <c r="L387" s="18">
        <f>IF($C387="","",N($F387)*N(IFERROR(INDEX('Vehículos y choferes'!$B$2:$B$16,MATCH($C387,'Vehículos y choferes'!$A$2:$A$16,0)),0))/100*N(IFERROR(INDEX('Vehículos y choferes'!$C$2:$C$16,MATCH($C387,'Vehículos y choferes'!$A$2:$A$16,0)),0)))</f>
        <v/>
      </c>
      <c r="M387" s="18">
        <f>IF($C387="","",N($F387)*N(IFERROR(INDEX('Vehículos y choferes'!$E$2:$E$16,MATCH($C387,'Vehículos y choferes'!$A$2:$A$16,0)),0)))</f>
        <v/>
      </c>
      <c r="N387" s="18">
        <f>IF($C387="","",N(IFERROR(INDEX('Vehículos y choferes'!$G$2:$G$16,MATCH($C387,'Vehículos y choferes'!$A$2:$A$16,0)),0)))</f>
        <v/>
      </c>
      <c r="O387" s="18">
        <f>IF(AND($D387="",$E387=""),"",N($G387)*(IF($D387="",0,IFERROR(INDEX('Vehículos y choferes'!$J$2:$J$31,MATCH($D387,'Vehículos y choferes'!$I$2:$I$31,0)),0))+IF($E387="",0,IFERROR(INDEX('Vehículos y choferes'!$J$2:$J$31,MATCH($E387,'Vehículos y choferes'!$I$2:$I$31,0)),0))))</f>
        <v/>
      </c>
      <c r="P387" s="18">
        <f>IF(AND($C387="",$D387=""),"",N($K387)+N($L387)+N($M387)+N($N387)+N($O387))</f>
        <v/>
      </c>
      <c r="Q387" s="18">
        <f>IF(OR($P387="",N($I387)=0),"",$P387/$I387)</f>
        <v/>
      </c>
      <c r="R387" s="18">
        <f>IF(OR($P387="",N($F387)=0),"",$P387/$F387)</f>
        <v/>
      </c>
      <c r="S387" s="21">
        <f>IF(OR($P387="",N($J387)=0),"",$P387/$J387)</f>
        <v/>
      </c>
      <c r="T387" s="22">
        <f>IF($S387="","",IF($S387&lt;=Configuración!$C$3,"En objetivo",IF($S387&lt;=Configuración!$C$4,"Alerta","Crítico")))</f>
        <v/>
      </c>
      <c r="U387" s="18">
        <f>IF(OR($Q387="",N(Configuración!$C$3)=0),"",$Q387/Configuración!$C$3)</f>
        <v/>
      </c>
      <c r="V387" s="22">
        <f>IF(OR($H387="",$I387=""),"",MAX(0,$H387-$I387))</f>
        <v/>
      </c>
      <c r="W387" s="16" t="n"/>
    </row>
    <row r="388">
      <c r="A388" s="19" t="n"/>
      <c r="B388" s="16" t="n"/>
      <c r="C388" s="16" t="n"/>
      <c r="D388" s="16" t="n"/>
      <c r="E388" s="16" t="n"/>
      <c r="F388" s="20" t="n"/>
      <c r="G388" s="20" t="n"/>
      <c r="H388" s="16" t="n"/>
      <c r="I388" s="16" t="n"/>
      <c r="J388" s="17" t="n"/>
      <c r="K388" s="17" t="n"/>
      <c r="L388" s="18">
        <f>IF($C388="","",N($F388)*N(IFERROR(INDEX('Vehículos y choferes'!$B$2:$B$16,MATCH($C388,'Vehículos y choferes'!$A$2:$A$16,0)),0))/100*N(IFERROR(INDEX('Vehículos y choferes'!$C$2:$C$16,MATCH($C388,'Vehículos y choferes'!$A$2:$A$16,0)),0)))</f>
        <v/>
      </c>
      <c r="M388" s="18">
        <f>IF($C388="","",N($F388)*N(IFERROR(INDEX('Vehículos y choferes'!$E$2:$E$16,MATCH($C388,'Vehículos y choferes'!$A$2:$A$16,0)),0)))</f>
        <v/>
      </c>
      <c r="N388" s="18">
        <f>IF($C388="","",N(IFERROR(INDEX('Vehículos y choferes'!$G$2:$G$16,MATCH($C388,'Vehículos y choferes'!$A$2:$A$16,0)),0)))</f>
        <v/>
      </c>
      <c r="O388" s="18">
        <f>IF(AND($D388="",$E388=""),"",N($G388)*(IF($D388="",0,IFERROR(INDEX('Vehículos y choferes'!$J$2:$J$31,MATCH($D388,'Vehículos y choferes'!$I$2:$I$31,0)),0))+IF($E388="",0,IFERROR(INDEX('Vehículos y choferes'!$J$2:$J$31,MATCH($E388,'Vehículos y choferes'!$I$2:$I$31,0)),0))))</f>
        <v/>
      </c>
      <c r="P388" s="18">
        <f>IF(AND($C388="",$D388=""),"",N($K388)+N($L388)+N($M388)+N($N388)+N($O388))</f>
        <v/>
      </c>
      <c r="Q388" s="18">
        <f>IF(OR($P388="",N($I388)=0),"",$P388/$I388)</f>
        <v/>
      </c>
      <c r="R388" s="18">
        <f>IF(OR($P388="",N($F388)=0),"",$P388/$F388)</f>
        <v/>
      </c>
      <c r="S388" s="21">
        <f>IF(OR($P388="",N($J388)=0),"",$P388/$J388)</f>
        <v/>
      </c>
      <c r="T388" s="22">
        <f>IF($S388="","",IF($S388&lt;=Configuración!$C$3,"En objetivo",IF($S388&lt;=Configuración!$C$4,"Alerta","Crítico")))</f>
        <v/>
      </c>
      <c r="U388" s="18">
        <f>IF(OR($Q388="",N(Configuración!$C$3)=0),"",$Q388/Configuración!$C$3)</f>
        <v/>
      </c>
      <c r="V388" s="22">
        <f>IF(OR($H388="",$I388=""),"",MAX(0,$H388-$I388))</f>
        <v/>
      </c>
      <c r="W388" s="16" t="n"/>
    </row>
    <row r="389">
      <c r="A389" s="19" t="n"/>
      <c r="B389" s="16" t="n"/>
      <c r="C389" s="16" t="n"/>
      <c r="D389" s="16" t="n"/>
      <c r="E389" s="16" t="n"/>
      <c r="F389" s="20" t="n"/>
      <c r="G389" s="20" t="n"/>
      <c r="H389" s="16" t="n"/>
      <c r="I389" s="16" t="n"/>
      <c r="J389" s="17" t="n"/>
      <c r="K389" s="17" t="n"/>
      <c r="L389" s="18">
        <f>IF($C389="","",N($F389)*N(IFERROR(INDEX('Vehículos y choferes'!$B$2:$B$16,MATCH($C389,'Vehículos y choferes'!$A$2:$A$16,0)),0))/100*N(IFERROR(INDEX('Vehículos y choferes'!$C$2:$C$16,MATCH($C389,'Vehículos y choferes'!$A$2:$A$16,0)),0)))</f>
        <v/>
      </c>
      <c r="M389" s="18">
        <f>IF($C389="","",N($F389)*N(IFERROR(INDEX('Vehículos y choferes'!$E$2:$E$16,MATCH($C389,'Vehículos y choferes'!$A$2:$A$16,0)),0)))</f>
        <v/>
      </c>
      <c r="N389" s="18">
        <f>IF($C389="","",N(IFERROR(INDEX('Vehículos y choferes'!$G$2:$G$16,MATCH($C389,'Vehículos y choferes'!$A$2:$A$16,0)),0)))</f>
        <v/>
      </c>
      <c r="O389" s="18">
        <f>IF(AND($D389="",$E389=""),"",N($G389)*(IF($D389="",0,IFERROR(INDEX('Vehículos y choferes'!$J$2:$J$31,MATCH($D389,'Vehículos y choferes'!$I$2:$I$31,0)),0))+IF($E389="",0,IFERROR(INDEX('Vehículos y choferes'!$J$2:$J$31,MATCH($E389,'Vehículos y choferes'!$I$2:$I$31,0)),0))))</f>
        <v/>
      </c>
      <c r="P389" s="18">
        <f>IF(AND($C389="",$D389=""),"",N($K389)+N($L389)+N($M389)+N($N389)+N($O389))</f>
        <v/>
      </c>
      <c r="Q389" s="18">
        <f>IF(OR($P389="",N($I389)=0),"",$P389/$I389)</f>
        <v/>
      </c>
      <c r="R389" s="18">
        <f>IF(OR($P389="",N($F389)=0),"",$P389/$F389)</f>
        <v/>
      </c>
      <c r="S389" s="21">
        <f>IF(OR($P389="",N($J389)=0),"",$P389/$J389)</f>
        <v/>
      </c>
      <c r="T389" s="22">
        <f>IF($S389="","",IF($S389&lt;=Configuración!$C$3,"En objetivo",IF($S389&lt;=Configuración!$C$4,"Alerta","Crítico")))</f>
        <v/>
      </c>
      <c r="U389" s="18">
        <f>IF(OR($Q389="",N(Configuración!$C$3)=0),"",$Q389/Configuración!$C$3)</f>
        <v/>
      </c>
      <c r="V389" s="22">
        <f>IF(OR($H389="",$I389=""),"",MAX(0,$H389-$I389))</f>
        <v/>
      </c>
      <c r="W389" s="16" t="n"/>
    </row>
    <row r="390">
      <c r="A390" s="19" t="n"/>
      <c r="B390" s="16" t="n"/>
      <c r="C390" s="16" t="n"/>
      <c r="D390" s="16" t="n"/>
      <c r="E390" s="16" t="n"/>
      <c r="F390" s="20" t="n"/>
      <c r="G390" s="20" t="n"/>
      <c r="H390" s="16" t="n"/>
      <c r="I390" s="16" t="n"/>
      <c r="J390" s="17" t="n"/>
      <c r="K390" s="17" t="n"/>
      <c r="L390" s="18">
        <f>IF($C390="","",N($F390)*N(IFERROR(INDEX('Vehículos y choferes'!$B$2:$B$16,MATCH($C390,'Vehículos y choferes'!$A$2:$A$16,0)),0))/100*N(IFERROR(INDEX('Vehículos y choferes'!$C$2:$C$16,MATCH($C390,'Vehículos y choferes'!$A$2:$A$16,0)),0)))</f>
        <v/>
      </c>
      <c r="M390" s="18">
        <f>IF($C390="","",N($F390)*N(IFERROR(INDEX('Vehículos y choferes'!$E$2:$E$16,MATCH($C390,'Vehículos y choferes'!$A$2:$A$16,0)),0)))</f>
        <v/>
      </c>
      <c r="N390" s="18">
        <f>IF($C390="","",N(IFERROR(INDEX('Vehículos y choferes'!$G$2:$G$16,MATCH($C390,'Vehículos y choferes'!$A$2:$A$16,0)),0)))</f>
        <v/>
      </c>
      <c r="O390" s="18">
        <f>IF(AND($D390="",$E390=""),"",N($G390)*(IF($D390="",0,IFERROR(INDEX('Vehículos y choferes'!$J$2:$J$31,MATCH($D390,'Vehículos y choferes'!$I$2:$I$31,0)),0))+IF($E390="",0,IFERROR(INDEX('Vehículos y choferes'!$J$2:$J$31,MATCH($E390,'Vehículos y choferes'!$I$2:$I$31,0)),0))))</f>
        <v/>
      </c>
      <c r="P390" s="18">
        <f>IF(AND($C390="",$D390=""),"",N($K390)+N($L390)+N($M390)+N($N390)+N($O390))</f>
        <v/>
      </c>
      <c r="Q390" s="18">
        <f>IF(OR($P390="",N($I390)=0),"",$P390/$I390)</f>
        <v/>
      </c>
      <c r="R390" s="18">
        <f>IF(OR($P390="",N($F390)=0),"",$P390/$F390)</f>
        <v/>
      </c>
      <c r="S390" s="21">
        <f>IF(OR($P390="",N($J390)=0),"",$P390/$J390)</f>
        <v/>
      </c>
      <c r="T390" s="22">
        <f>IF($S390="","",IF($S390&lt;=Configuración!$C$3,"En objetivo",IF($S390&lt;=Configuración!$C$4,"Alerta","Crítico")))</f>
        <v/>
      </c>
      <c r="U390" s="18">
        <f>IF(OR($Q390="",N(Configuración!$C$3)=0),"",$Q390/Configuración!$C$3)</f>
        <v/>
      </c>
      <c r="V390" s="22">
        <f>IF(OR($H390="",$I390=""),"",MAX(0,$H390-$I390))</f>
        <v/>
      </c>
      <c r="W390" s="16" t="n"/>
    </row>
    <row r="391">
      <c r="A391" s="19" t="n"/>
      <c r="B391" s="16" t="n"/>
      <c r="C391" s="16" t="n"/>
      <c r="D391" s="16" t="n"/>
      <c r="E391" s="16" t="n"/>
      <c r="F391" s="20" t="n"/>
      <c r="G391" s="20" t="n"/>
      <c r="H391" s="16" t="n"/>
      <c r="I391" s="16" t="n"/>
      <c r="J391" s="17" t="n"/>
      <c r="K391" s="17" t="n"/>
      <c r="L391" s="18">
        <f>IF($C391="","",N($F391)*N(IFERROR(INDEX('Vehículos y choferes'!$B$2:$B$16,MATCH($C391,'Vehículos y choferes'!$A$2:$A$16,0)),0))/100*N(IFERROR(INDEX('Vehículos y choferes'!$C$2:$C$16,MATCH($C391,'Vehículos y choferes'!$A$2:$A$16,0)),0)))</f>
        <v/>
      </c>
      <c r="M391" s="18">
        <f>IF($C391="","",N($F391)*N(IFERROR(INDEX('Vehículos y choferes'!$E$2:$E$16,MATCH($C391,'Vehículos y choferes'!$A$2:$A$16,0)),0)))</f>
        <v/>
      </c>
      <c r="N391" s="18">
        <f>IF($C391="","",N(IFERROR(INDEX('Vehículos y choferes'!$G$2:$G$16,MATCH($C391,'Vehículos y choferes'!$A$2:$A$16,0)),0)))</f>
        <v/>
      </c>
      <c r="O391" s="18">
        <f>IF(AND($D391="",$E391=""),"",N($G391)*(IF($D391="",0,IFERROR(INDEX('Vehículos y choferes'!$J$2:$J$31,MATCH($D391,'Vehículos y choferes'!$I$2:$I$31,0)),0))+IF($E391="",0,IFERROR(INDEX('Vehículos y choferes'!$J$2:$J$31,MATCH($E391,'Vehículos y choferes'!$I$2:$I$31,0)),0))))</f>
        <v/>
      </c>
      <c r="P391" s="18">
        <f>IF(AND($C391="",$D391=""),"",N($K391)+N($L391)+N($M391)+N($N391)+N($O391))</f>
        <v/>
      </c>
      <c r="Q391" s="18">
        <f>IF(OR($P391="",N($I391)=0),"",$P391/$I391)</f>
        <v/>
      </c>
      <c r="R391" s="18">
        <f>IF(OR($P391="",N($F391)=0),"",$P391/$F391)</f>
        <v/>
      </c>
      <c r="S391" s="21">
        <f>IF(OR($P391="",N($J391)=0),"",$P391/$J391)</f>
        <v/>
      </c>
      <c r="T391" s="22">
        <f>IF($S391="","",IF($S391&lt;=Configuración!$C$3,"En objetivo",IF($S391&lt;=Configuración!$C$4,"Alerta","Crítico")))</f>
        <v/>
      </c>
      <c r="U391" s="18">
        <f>IF(OR($Q391="",N(Configuración!$C$3)=0),"",$Q391/Configuración!$C$3)</f>
        <v/>
      </c>
      <c r="V391" s="22">
        <f>IF(OR($H391="",$I391=""),"",MAX(0,$H391-$I391))</f>
        <v/>
      </c>
      <c r="W391" s="16" t="n"/>
    </row>
    <row r="392">
      <c r="A392" s="19" t="n"/>
      <c r="B392" s="16" t="n"/>
      <c r="C392" s="16" t="n"/>
      <c r="D392" s="16" t="n"/>
      <c r="E392" s="16" t="n"/>
      <c r="F392" s="20" t="n"/>
      <c r="G392" s="20" t="n"/>
      <c r="H392" s="16" t="n"/>
      <c r="I392" s="16" t="n"/>
      <c r="J392" s="17" t="n"/>
      <c r="K392" s="17" t="n"/>
      <c r="L392" s="18">
        <f>IF($C392="","",N($F392)*N(IFERROR(INDEX('Vehículos y choferes'!$B$2:$B$16,MATCH($C392,'Vehículos y choferes'!$A$2:$A$16,0)),0))/100*N(IFERROR(INDEX('Vehículos y choferes'!$C$2:$C$16,MATCH($C392,'Vehículos y choferes'!$A$2:$A$16,0)),0)))</f>
        <v/>
      </c>
      <c r="M392" s="18">
        <f>IF($C392="","",N($F392)*N(IFERROR(INDEX('Vehículos y choferes'!$E$2:$E$16,MATCH($C392,'Vehículos y choferes'!$A$2:$A$16,0)),0)))</f>
        <v/>
      </c>
      <c r="N392" s="18">
        <f>IF($C392="","",N(IFERROR(INDEX('Vehículos y choferes'!$G$2:$G$16,MATCH($C392,'Vehículos y choferes'!$A$2:$A$16,0)),0)))</f>
        <v/>
      </c>
      <c r="O392" s="18">
        <f>IF(AND($D392="",$E392=""),"",N($G392)*(IF($D392="",0,IFERROR(INDEX('Vehículos y choferes'!$J$2:$J$31,MATCH($D392,'Vehículos y choferes'!$I$2:$I$31,0)),0))+IF($E392="",0,IFERROR(INDEX('Vehículos y choferes'!$J$2:$J$31,MATCH($E392,'Vehículos y choferes'!$I$2:$I$31,0)),0))))</f>
        <v/>
      </c>
      <c r="P392" s="18">
        <f>IF(AND($C392="",$D392=""),"",N($K392)+N($L392)+N($M392)+N($N392)+N($O392))</f>
        <v/>
      </c>
      <c r="Q392" s="18">
        <f>IF(OR($P392="",N($I392)=0),"",$P392/$I392)</f>
        <v/>
      </c>
      <c r="R392" s="18">
        <f>IF(OR($P392="",N($F392)=0),"",$P392/$F392)</f>
        <v/>
      </c>
      <c r="S392" s="21">
        <f>IF(OR($P392="",N($J392)=0),"",$P392/$J392)</f>
        <v/>
      </c>
      <c r="T392" s="22">
        <f>IF($S392="","",IF($S392&lt;=Configuración!$C$3,"En objetivo",IF($S392&lt;=Configuración!$C$4,"Alerta","Crítico")))</f>
        <v/>
      </c>
      <c r="U392" s="18">
        <f>IF(OR($Q392="",N(Configuración!$C$3)=0),"",$Q392/Configuración!$C$3)</f>
        <v/>
      </c>
      <c r="V392" s="22">
        <f>IF(OR($H392="",$I392=""),"",MAX(0,$H392-$I392))</f>
        <v/>
      </c>
      <c r="W392" s="16" t="n"/>
    </row>
    <row r="393">
      <c r="A393" s="19" t="n"/>
      <c r="B393" s="16" t="n"/>
      <c r="C393" s="16" t="n"/>
      <c r="D393" s="16" t="n"/>
      <c r="E393" s="16" t="n"/>
      <c r="F393" s="20" t="n"/>
      <c r="G393" s="20" t="n"/>
      <c r="H393" s="16" t="n"/>
      <c r="I393" s="16" t="n"/>
      <c r="J393" s="17" t="n"/>
      <c r="K393" s="17" t="n"/>
      <c r="L393" s="18">
        <f>IF($C393="","",N($F393)*N(IFERROR(INDEX('Vehículos y choferes'!$B$2:$B$16,MATCH($C393,'Vehículos y choferes'!$A$2:$A$16,0)),0))/100*N(IFERROR(INDEX('Vehículos y choferes'!$C$2:$C$16,MATCH($C393,'Vehículos y choferes'!$A$2:$A$16,0)),0)))</f>
        <v/>
      </c>
      <c r="M393" s="18">
        <f>IF($C393="","",N($F393)*N(IFERROR(INDEX('Vehículos y choferes'!$E$2:$E$16,MATCH($C393,'Vehículos y choferes'!$A$2:$A$16,0)),0)))</f>
        <v/>
      </c>
      <c r="N393" s="18">
        <f>IF($C393="","",N(IFERROR(INDEX('Vehículos y choferes'!$G$2:$G$16,MATCH($C393,'Vehículos y choferes'!$A$2:$A$16,0)),0)))</f>
        <v/>
      </c>
      <c r="O393" s="18">
        <f>IF(AND($D393="",$E393=""),"",N($G393)*(IF($D393="",0,IFERROR(INDEX('Vehículos y choferes'!$J$2:$J$31,MATCH($D393,'Vehículos y choferes'!$I$2:$I$31,0)),0))+IF($E393="",0,IFERROR(INDEX('Vehículos y choferes'!$J$2:$J$31,MATCH($E393,'Vehículos y choferes'!$I$2:$I$31,0)),0))))</f>
        <v/>
      </c>
      <c r="P393" s="18">
        <f>IF(AND($C393="",$D393=""),"",N($K393)+N($L393)+N($M393)+N($N393)+N($O393))</f>
        <v/>
      </c>
      <c r="Q393" s="18">
        <f>IF(OR($P393="",N($I393)=0),"",$P393/$I393)</f>
        <v/>
      </c>
      <c r="R393" s="18">
        <f>IF(OR($P393="",N($F393)=0),"",$P393/$F393)</f>
        <v/>
      </c>
      <c r="S393" s="21">
        <f>IF(OR($P393="",N($J393)=0),"",$P393/$J393)</f>
        <v/>
      </c>
      <c r="T393" s="22">
        <f>IF($S393="","",IF($S393&lt;=Configuración!$C$3,"En objetivo",IF($S393&lt;=Configuración!$C$4,"Alerta","Crítico")))</f>
        <v/>
      </c>
      <c r="U393" s="18">
        <f>IF(OR($Q393="",N(Configuración!$C$3)=0),"",$Q393/Configuración!$C$3)</f>
        <v/>
      </c>
      <c r="V393" s="22">
        <f>IF(OR($H393="",$I393=""),"",MAX(0,$H393-$I393))</f>
        <v/>
      </c>
      <c r="W393" s="16" t="n"/>
    </row>
    <row r="394">
      <c r="A394" s="19" t="n"/>
      <c r="B394" s="16" t="n"/>
      <c r="C394" s="16" t="n"/>
      <c r="D394" s="16" t="n"/>
      <c r="E394" s="16" t="n"/>
      <c r="F394" s="20" t="n"/>
      <c r="G394" s="20" t="n"/>
      <c r="H394" s="16" t="n"/>
      <c r="I394" s="16" t="n"/>
      <c r="J394" s="17" t="n"/>
      <c r="K394" s="17" t="n"/>
      <c r="L394" s="18">
        <f>IF($C394="","",N($F394)*N(IFERROR(INDEX('Vehículos y choferes'!$B$2:$B$16,MATCH($C394,'Vehículos y choferes'!$A$2:$A$16,0)),0))/100*N(IFERROR(INDEX('Vehículos y choferes'!$C$2:$C$16,MATCH($C394,'Vehículos y choferes'!$A$2:$A$16,0)),0)))</f>
        <v/>
      </c>
      <c r="M394" s="18">
        <f>IF($C394="","",N($F394)*N(IFERROR(INDEX('Vehículos y choferes'!$E$2:$E$16,MATCH($C394,'Vehículos y choferes'!$A$2:$A$16,0)),0)))</f>
        <v/>
      </c>
      <c r="N394" s="18">
        <f>IF($C394="","",N(IFERROR(INDEX('Vehículos y choferes'!$G$2:$G$16,MATCH($C394,'Vehículos y choferes'!$A$2:$A$16,0)),0)))</f>
        <v/>
      </c>
      <c r="O394" s="18">
        <f>IF(AND($D394="",$E394=""),"",N($G394)*(IF($D394="",0,IFERROR(INDEX('Vehículos y choferes'!$J$2:$J$31,MATCH($D394,'Vehículos y choferes'!$I$2:$I$31,0)),0))+IF($E394="",0,IFERROR(INDEX('Vehículos y choferes'!$J$2:$J$31,MATCH($E394,'Vehículos y choferes'!$I$2:$I$31,0)),0))))</f>
        <v/>
      </c>
      <c r="P394" s="18">
        <f>IF(AND($C394="",$D394=""),"",N($K394)+N($L394)+N($M394)+N($N394)+N($O394))</f>
        <v/>
      </c>
      <c r="Q394" s="18">
        <f>IF(OR($P394="",N($I394)=0),"",$P394/$I394)</f>
        <v/>
      </c>
      <c r="R394" s="18">
        <f>IF(OR($P394="",N($F394)=0),"",$P394/$F394)</f>
        <v/>
      </c>
      <c r="S394" s="21">
        <f>IF(OR($P394="",N($J394)=0),"",$P394/$J394)</f>
        <v/>
      </c>
      <c r="T394" s="22">
        <f>IF($S394="","",IF($S394&lt;=Configuración!$C$3,"En objetivo",IF($S394&lt;=Configuración!$C$4,"Alerta","Crítico")))</f>
        <v/>
      </c>
      <c r="U394" s="18">
        <f>IF(OR($Q394="",N(Configuración!$C$3)=0),"",$Q394/Configuración!$C$3)</f>
        <v/>
      </c>
      <c r="V394" s="22">
        <f>IF(OR($H394="",$I394=""),"",MAX(0,$H394-$I394))</f>
        <v/>
      </c>
      <c r="W394" s="16" t="n"/>
    </row>
    <row r="395">
      <c r="A395" s="19" t="n"/>
      <c r="B395" s="16" t="n"/>
      <c r="C395" s="16" t="n"/>
      <c r="D395" s="16" t="n"/>
      <c r="E395" s="16" t="n"/>
      <c r="F395" s="20" t="n"/>
      <c r="G395" s="20" t="n"/>
      <c r="H395" s="16" t="n"/>
      <c r="I395" s="16" t="n"/>
      <c r="J395" s="17" t="n"/>
      <c r="K395" s="17" t="n"/>
      <c r="L395" s="18">
        <f>IF($C395="","",N($F395)*N(IFERROR(INDEX('Vehículos y choferes'!$B$2:$B$16,MATCH($C395,'Vehículos y choferes'!$A$2:$A$16,0)),0))/100*N(IFERROR(INDEX('Vehículos y choferes'!$C$2:$C$16,MATCH($C395,'Vehículos y choferes'!$A$2:$A$16,0)),0)))</f>
        <v/>
      </c>
      <c r="M395" s="18">
        <f>IF($C395="","",N($F395)*N(IFERROR(INDEX('Vehículos y choferes'!$E$2:$E$16,MATCH($C395,'Vehículos y choferes'!$A$2:$A$16,0)),0)))</f>
        <v/>
      </c>
      <c r="N395" s="18">
        <f>IF($C395="","",N(IFERROR(INDEX('Vehículos y choferes'!$G$2:$G$16,MATCH($C395,'Vehículos y choferes'!$A$2:$A$16,0)),0)))</f>
        <v/>
      </c>
      <c r="O395" s="18">
        <f>IF(AND($D395="",$E395=""),"",N($G395)*(IF($D395="",0,IFERROR(INDEX('Vehículos y choferes'!$J$2:$J$31,MATCH($D395,'Vehículos y choferes'!$I$2:$I$31,0)),0))+IF($E395="",0,IFERROR(INDEX('Vehículos y choferes'!$J$2:$J$31,MATCH($E395,'Vehículos y choferes'!$I$2:$I$31,0)),0))))</f>
        <v/>
      </c>
      <c r="P395" s="18">
        <f>IF(AND($C395="",$D395=""),"",N($K395)+N($L395)+N($M395)+N($N395)+N($O395))</f>
        <v/>
      </c>
      <c r="Q395" s="18">
        <f>IF(OR($P395="",N($I395)=0),"",$P395/$I395)</f>
        <v/>
      </c>
      <c r="R395" s="18">
        <f>IF(OR($P395="",N($F395)=0),"",$P395/$F395)</f>
        <v/>
      </c>
      <c r="S395" s="21">
        <f>IF(OR($P395="",N($J395)=0),"",$P395/$J395)</f>
        <v/>
      </c>
      <c r="T395" s="22">
        <f>IF($S395="","",IF($S395&lt;=Configuración!$C$3,"En objetivo",IF($S395&lt;=Configuración!$C$4,"Alerta","Crítico")))</f>
        <v/>
      </c>
      <c r="U395" s="18">
        <f>IF(OR($Q395="",N(Configuración!$C$3)=0),"",$Q395/Configuración!$C$3)</f>
        <v/>
      </c>
      <c r="V395" s="22">
        <f>IF(OR($H395="",$I395=""),"",MAX(0,$H395-$I395))</f>
        <v/>
      </c>
      <c r="W395" s="16" t="n"/>
    </row>
    <row r="396">
      <c r="A396" s="19" t="n"/>
      <c r="B396" s="16" t="n"/>
      <c r="C396" s="16" t="n"/>
      <c r="D396" s="16" t="n"/>
      <c r="E396" s="16" t="n"/>
      <c r="F396" s="20" t="n"/>
      <c r="G396" s="20" t="n"/>
      <c r="H396" s="16" t="n"/>
      <c r="I396" s="16" t="n"/>
      <c r="J396" s="17" t="n"/>
      <c r="K396" s="17" t="n"/>
      <c r="L396" s="18">
        <f>IF($C396="","",N($F396)*N(IFERROR(INDEX('Vehículos y choferes'!$B$2:$B$16,MATCH($C396,'Vehículos y choferes'!$A$2:$A$16,0)),0))/100*N(IFERROR(INDEX('Vehículos y choferes'!$C$2:$C$16,MATCH($C396,'Vehículos y choferes'!$A$2:$A$16,0)),0)))</f>
        <v/>
      </c>
      <c r="M396" s="18">
        <f>IF($C396="","",N($F396)*N(IFERROR(INDEX('Vehículos y choferes'!$E$2:$E$16,MATCH($C396,'Vehículos y choferes'!$A$2:$A$16,0)),0)))</f>
        <v/>
      </c>
      <c r="N396" s="18">
        <f>IF($C396="","",N(IFERROR(INDEX('Vehículos y choferes'!$G$2:$G$16,MATCH($C396,'Vehículos y choferes'!$A$2:$A$16,0)),0)))</f>
        <v/>
      </c>
      <c r="O396" s="18">
        <f>IF(AND($D396="",$E396=""),"",N($G396)*(IF($D396="",0,IFERROR(INDEX('Vehículos y choferes'!$J$2:$J$31,MATCH($D396,'Vehículos y choferes'!$I$2:$I$31,0)),0))+IF($E396="",0,IFERROR(INDEX('Vehículos y choferes'!$J$2:$J$31,MATCH($E396,'Vehículos y choferes'!$I$2:$I$31,0)),0))))</f>
        <v/>
      </c>
      <c r="P396" s="18">
        <f>IF(AND($C396="",$D396=""),"",N($K396)+N($L396)+N($M396)+N($N396)+N($O396))</f>
        <v/>
      </c>
      <c r="Q396" s="18">
        <f>IF(OR($P396="",N($I396)=0),"",$P396/$I396)</f>
        <v/>
      </c>
      <c r="R396" s="18">
        <f>IF(OR($P396="",N($F396)=0),"",$P396/$F396)</f>
        <v/>
      </c>
      <c r="S396" s="21">
        <f>IF(OR($P396="",N($J396)=0),"",$P396/$J396)</f>
        <v/>
      </c>
      <c r="T396" s="22">
        <f>IF($S396="","",IF($S396&lt;=Configuración!$C$3,"En objetivo",IF($S396&lt;=Configuración!$C$4,"Alerta","Crítico")))</f>
        <v/>
      </c>
      <c r="U396" s="18">
        <f>IF(OR($Q396="",N(Configuración!$C$3)=0),"",$Q396/Configuración!$C$3)</f>
        <v/>
      </c>
      <c r="V396" s="22">
        <f>IF(OR($H396="",$I396=""),"",MAX(0,$H396-$I396))</f>
        <v/>
      </c>
      <c r="W396" s="16" t="n"/>
    </row>
    <row r="397">
      <c r="A397" s="19" t="n"/>
      <c r="B397" s="16" t="n"/>
      <c r="C397" s="16" t="n"/>
      <c r="D397" s="16" t="n"/>
      <c r="E397" s="16" t="n"/>
      <c r="F397" s="20" t="n"/>
      <c r="G397" s="20" t="n"/>
      <c r="H397" s="16" t="n"/>
      <c r="I397" s="16" t="n"/>
      <c r="J397" s="17" t="n"/>
      <c r="K397" s="17" t="n"/>
      <c r="L397" s="18">
        <f>IF($C397="","",N($F397)*N(IFERROR(INDEX('Vehículos y choferes'!$B$2:$B$16,MATCH($C397,'Vehículos y choferes'!$A$2:$A$16,0)),0))/100*N(IFERROR(INDEX('Vehículos y choferes'!$C$2:$C$16,MATCH($C397,'Vehículos y choferes'!$A$2:$A$16,0)),0)))</f>
        <v/>
      </c>
      <c r="M397" s="18">
        <f>IF($C397="","",N($F397)*N(IFERROR(INDEX('Vehículos y choferes'!$E$2:$E$16,MATCH($C397,'Vehículos y choferes'!$A$2:$A$16,0)),0)))</f>
        <v/>
      </c>
      <c r="N397" s="18">
        <f>IF($C397="","",N(IFERROR(INDEX('Vehículos y choferes'!$G$2:$G$16,MATCH($C397,'Vehículos y choferes'!$A$2:$A$16,0)),0)))</f>
        <v/>
      </c>
      <c r="O397" s="18">
        <f>IF(AND($D397="",$E397=""),"",N($G397)*(IF($D397="",0,IFERROR(INDEX('Vehículos y choferes'!$J$2:$J$31,MATCH($D397,'Vehículos y choferes'!$I$2:$I$31,0)),0))+IF($E397="",0,IFERROR(INDEX('Vehículos y choferes'!$J$2:$J$31,MATCH($E397,'Vehículos y choferes'!$I$2:$I$31,0)),0))))</f>
        <v/>
      </c>
      <c r="P397" s="18">
        <f>IF(AND($C397="",$D397=""),"",N($K397)+N($L397)+N($M397)+N($N397)+N($O397))</f>
        <v/>
      </c>
      <c r="Q397" s="18">
        <f>IF(OR($P397="",N($I397)=0),"",$P397/$I397)</f>
        <v/>
      </c>
      <c r="R397" s="18">
        <f>IF(OR($P397="",N($F397)=0),"",$P397/$F397)</f>
        <v/>
      </c>
      <c r="S397" s="21">
        <f>IF(OR($P397="",N($J397)=0),"",$P397/$J397)</f>
        <v/>
      </c>
      <c r="T397" s="22">
        <f>IF($S397="","",IF($S397&lt;=Configuración!$C$3,"En objetivo",IF($S397&lt;=Configuración!$C$4,"Alerta","Crítico")))</f>
        <v/>
      </c>
      <c r="U397" s="18">
        <f>IF(OR($Q397="",N(Configuración!$C$3)=0),"",$Q397/Configuración!$C$3)</f>
        <v/>
      </c>
      <c r="V397" s="22">
        <f>IF(OR($H397="",$I397=""),"",MAX(0,$H397-$I397))</f>
        <v/>
      </c>
      <c r="W397" s="16" t="n"/>
    </row>
    <row r="398">
      <c r="A398" s="19" t="n"/>
      <c r="B398" s="16" t="n"/>
      <c r="C398" s="16" t="n"/>
      <c r="D398" s="16" t="n"/>
      <c r="E398" s="16" t="n"/>
      <c r="F398" s="20" t="n"/>
      <c r="G398" s="20" t="n"/>
      <c r="H398" s="16" t="n"/>
      <c r="I398" s="16" t="n"/>
      <c r="J398" s="17" t="n"/>
      <c r="K398" s="17" t="n"/>
      <c r="L398" s="18">
        <f>IF($C398="","",N($F398)*N(IFERROR(INDEX('Vehículos y choferes'!$B$2:$B$16,MATCH($C398,'Vehículos y choferes'!$A$2:$A$16,0)),0))/100*N(IFERROR(INDEX('Vehículos y choferes'!$C$2:$C$16,MATCH($C398,'Vehículos y choferes'!$A$2:$A$16,0)),0)))</f>
        <v/>
      </c>
      <c r="M398" s="18">
        <f>IF($C398="","",N($F398)*N(IFERROR(INDEX('Vehículos y choferes'!$E$2:$E$16,MATCH($C398,'Vehículos y choferes'!$A$2:$A$16,0)),0)))</f>
        <v/>
      </c>
      <c r="N398" s="18">
        <f>IF($C398="","",N(IFERROR(INDEX('Vehículos y choferes'!$G$2:$G$16,MATCH($C398,'Vehículos y choferes'!$A$2:$A$16,0)),0)))</f>
        <v/>
      </c>
      <c r="O398" s="18">
        <f>IF(AND($D398="",$E398=""),"",N($G398)*(IF($D398="",0,IFERROR(INDEX('Vehículos y choferes'!$J$2:$J$31,MATCH($D398,'Vehículos y choferes'!$I$2:$I$31,0)),0))+IF($E398="",0,IFERROR(INDEX('Vehículos y choferes'!$J$2:$J$31,MATCH($E398,'Vehículos y choferes'!$I$2:$I$31,0)),0))))</f>
        <v/>
      </c>
      <c r="P398" s="18">
        <f>IF(AND($C398="",$D398=""),"",N($K398)+N($L398)+N($M398)+N($N398)+N($O398))</f>
        <v/>
      </c>
      <c r="Q398" s="18">
        <f>IF(OR($P398="",N($I398)=0),"",$P398/$I398)</f>
        <v/>
      </c>
      <c r="R398" s="18">
        <f>IF(OR($P398="",N($F398)=0),"",$P398/$F398)</f>
        <v/>
      </c>
      <c r="S398" s="21">
        <f>IF(OR($P398="",N($J398)=0),"",$P398/$J398)</f>
        <v/>
      </c>
      <c r="T398" s="22">
        <f>IF($S398="","",IF($S398&lt;=Configuración!$C$3,"En objetivo",IF($S398&lt;=Configuración!$C$4,"Alerta","Crítico")))</f>
        <v/>
      </c>
      <c r="U398" s="18">
        <f>IF(OR($Q398="",N(Configuración!$C$3)=0),"",$Q398/Configuración!$C$3)</f>
        <v/>
      </c>
      <c r="V398" s="22">
        <f>IF(OR($H398="",$I398=""),"",MAX(0,$H398-$I398))</f>
        <v/>
      </c>
      <c r="W398" s="16" t="n"/>
    </row>
    <row r="399">
      <c r="A399" s="19" t="n"/>
      <c r="B399" s="16" t="n"/>
      <c r="C399" s="16" t="n"/>
      <c r="D399" s="16" t="n"/>
      <c r="E399" s="16" t="n"/>
      <c r="F399" s="20" t="n"/>
      <c r="G399" s="20" t="n"/>
      <c r="H399" s="16" t="n"/>
      <c r="I399" s="16" t="n"/>
      <c r="J399" s="17" t="n"/>
      <c r="K399" s="17" t="n"/>
      <c r="L399" s="18">
        <f>IF($C399="","",N($F399)*N(IFERROR(INDEX('Vehículos y choferes'!$B$2:$B$16,MATCH($C399,'Vehículos y choferes'!$A$2:$A$16,0)),0))/100*N(IFERROR(INDEX('Vehículos y choferes'!$C$2:$C$16,MATCH($C399,'Vehículos y choferes'!$A$2:$A$16,0)),0)))</f>
        <v/>
      </c>
      <c r="M399" s="18">
        <f>IF($C399="","",N($F399)*N(IFERROR(INDEX('Vehículos y choferes'!$E$2:$E$16,MATCH($C399,'Vehículos y choferes'!$A$2:$A$16,0)),0)))</f>
        <v/>
      </c>
      <c r="N399" s="18">
        <f>IF($C399="","",N(IFERROR(INDEX('Vehículos y choferes'!$G$2:$G$16,MATCH($C399,'Vehículos y choferes'!$A$2:$A$16,0)),0)))</f>
        <v/>
      </c>
      <c r="O399" s="18">
        <f>IF(AND($D399="",$E399=""),"",N($G399)*(IF($D399="",0,IFERROR(INDEX('Vehículos y choferes'!$J$2:$J$31,MATCH($D399,'Vehículos y choferes'!$I$2:$I$31,0)),0))+IF($E399="",0,IFERROR(INDEX('Vehículos y choferes'!$J$2:$J$31,MATCH($E399,'Vehículos y choferes'!$I$2:$I$31,0)),0))))</f>
        <v/>
      </c>
      <c r="P399" s="18">
        <f>IF(AND($C399="",$D399=""),"",N($K399)+N($L399)+N($M399)+N($N399)+N($O399))</f>
        <v/>
      </c>
      <c r="Q399" s="18">
        <f>IF(OR($P399="",N($I399)=0),"",$P399/$I399)</f>
        <v/>
      </c>
      <c r="R399" s="18">
        <f>IF(OR($P399="",N($F399)=0),"",$P399/$F399)</f>
        <v/>
      </c>
      <c r="S399" s="21">
        <f>IF(OR($P399="",N($J399)=0),"",$P399/$J399)</f>
        <v/>
      </c>
      <c r="T399" s="22">
        <f>IF($S399="","",IF($S399&lt;=Configuración!$C$3,"En objetivo",IF($S399&lt;=Configuración!$C$4,"Alerta","Crítico")))</f>
        <v/>
      </c>
      <c r="U399" s="18">
        <f>IF(OR($Q399="",N(Configuración!$C$3)=0),"",$Q399/Configuración!$C$3)</f>
        <v/>
      </c>
      <c r="V399" s="22">
        <f>IF(OR($H399="",$I399=""),"",MAX(0,$H399-$I399))</f>
        <v/>
      </c>
      <c r="W399" s="16" t="n"/>
    </row>
    <row r="400">
      <c r="A400" s="19" t="n"/>
      <c r="B400" s="16" t="n"/>
      <c r="C400" s="16" t="n"/>
      <c r="D400" s="16" t="n"/>
      <c r="E400" s="16" t="n"/>
      <c r="F400" s="20" t="n"/>
      <c r="G400" s="20" t="n"/>
      <c r="H400" s="16" t="n"/>
      <c r="I400" s="16" t="n"/>
      <c r="J400" s="17" t="n"/>
      <c r="K400" s="17" t="n"/>
      <c r="L400" s="18">
        <f>IF($C400="","",N($F400)*N(IFERROR(INDEX('Vehículos y choferes'!$B$2:$B$16,MATCH($C400,'Vehículos y choferes'!$A$2:$A$16,0)),0))/100*N(IFERROR(INDEX('Vehículos y choferes'!$C$2:$C$16,MATCH($C400,'Vehículos y choferes'!$A$2:$A$16,0)),0)))</f>
        <v/>
      </c>
      <c r="M400" s="18">
        <f>IF($C400="","",N($F400)*N(IFERROR(INDEX('Vehículos y choferes'!$E$2:$E$16,MATCH($C400,'Vehículos y choferes'!$A$2:$A$16,0)),0)))</f>
        <v/>
      </c>
      <c r="N400" s="18">
        <f>IF($C400="","",N(IFERROR(INDEX('Vehículos y choferes'!$G$2:$G$16,MATCH($C400,'Vehículos y choferes'!$A$2:$A$16,0)),0)))</f>
        <v/>
      </c>
      <c r="O400" s="18">
        <f>IF(AND($D400="",$E400=""),"",N($G400)*(IF($D400="",0,IFERROR(INDEX('Vehículos y choferes'!$J$2:$J$31,MATCH($D400,'Vehículos y choferes'!$I$2:$I$31,0)),0))+IF($E400="",0,IFERROR(INDEX('Vehículos y choferes'!$J$2:$J$31,MATCH($E400,'Vehículos y choferes'!$I$2:$I$31,0)),0))))</f>
        <v/>
      </c>
      <c r="P400" s="18">
        <f>IF(AND($C400="",$D400=""),"",N($K400)+N($L400)+N($M400)+N($N400)+N($O400))</f>
        <v/>
      </c>
      <c r="Q400" s="18">
        <f>IF(OR($P400="",N($I400)=0),"",$P400/$I400)</f>
        <v/>
      </c>
      <c r="R400" s="18">
        <f>IF(OR($P400="",N($F400)=0),"",$P400/$F400)</f>
        <v/>
      </c>
      <c r="S400" s="21">
        <f>IF(OR($P400="",N($J400)=0),"",$P400/$J400)</f>
        <v/>
      </c>
      <c r="T400" s="22">
        <f>IF($S400="","",IF($S400&lt;=Configuración!$C$3,"En objetivo",IF($S400&lt;=Configuración!$C$4,"Alerta","Crítico")))</f>
        <v/>
      </c>
      <c r="U400" s="18">
        <f>IF(OR($Q400="",N(Configuración!$C$3)=0),"",$Q400/Configuración!$C$3)</f>
        <v/>
      </c>
      <c r="V400" s="22">
        <f>IF(OR($H400="",$I400=""),"",MAX(0,$H400-$I400))</f>
        <v/>
      </c>
      <c r="W400" s="16" t="n"/>
    </row>
    <row r="401">
      <c r="A401" s="19" t="n"/>
      <c r="B401" s="16" t="n"/>
      <c r="C401" s="16" t="n"/>
      <c r="D401" s="16" t="n"/>
      <c r="E401" s="16" t="n"/>
      <c r="F401" s="20" t="n"/>
      <c r="G401" s="20" t="n"/>
      <c r="H401" s="16" t="n"/>
      <c r="I401" s="16" t="n"/>
      <c r="J401" s="17" t="n"/>
      <c r="K401" s="17" t="n"/>
      <c r="L401" s="18">
        <f>IF($C401="","",N($F401)*N(IFERROR(INDEX('Vehículos y choferes'!$B$2:$B$16,MATCH($C401,'Vehículos y choferes'!$A$2:$A$16,0)),0))/100*N(IFERROR(INDEX('Vehículos y choferes'!$C$2:$C$16,MATCH($C401,'Vehículos y choferes'!$A$2:$A$16,0)),0)))</f>
        <v/>
      </c>
      <c r="M401" s="18">
        <f>IF($C401="","",N($F401)*N(IFERROR(INDEX('Vehículos y choferes'!$E$2:$E$16,MATCH($C401,'Vehículos y choferes'!$A$2:$A$16,0)),0)))</f>
        <v/>
      </c>
      <c r="N401" s="18">
        <f>IF($C401="","",N(IFERROR(INDEX('Vehículos y choferes'!$G$2:$G$16,MATCH($C401,'Vehículos y choferes'!$A$2:$A$16,0)),0)))</f>
        <v/>
      </c>
      <c r="O401" s="18">
        <f>IF(AND($D401="",$E401=""),"",N($G401)*(IF($D401="",0,IFERROR(INDEX('Vehículos y choferes'!$J$2:$J$31,MATCH($D401,'Vehículos y choferes'!$I$2:$I$31,0)),0))+IF($E401="",0,IFERROR(INDEX('Vehículos y choferes'!$J$2:$J$31,MATCH($E401,'Vehículos y choferes'!$I$2:$I$31,0)),0))))</f>
        <v/>
      </c>
      <c r="P401" s="18">
        <f>IF(AND($C401="",$D401=""),"",N($K401)+N($L401)+N($M401)+N($N401)+N($O401))</f>
        <v/>
      </c>
      <c r="Q401" s="18">
        <f>IF(OR($P401="",N($I401)=0),"",$P401/$I401)</f>
        <v/>
      </c>
      <c r="R401" s="18">
        <f>IF(OR($P401="",N($F401)=0),"",$P401/$F401)</f>
        <v/>
      </c>
      <c r="S401" s="21">
        <f>IF(OR($P401="",N($J401)=0),"",$P401/$J401)</f>
        <v/>
      </c>
      <c r="T401" s="22">
        <f>IF($S401="","",IF($S401&lt;=Configuración!$C$3,"En objetivo",IF($S401&lt;=Configuración!$C$4,"Alerta","Crítico")))</f>
        <v/>
      </c>
      <c r="U401" s="18">
        <f>IF(OR($Q401="",N(Configuración!$C$3)=0),"",$Q401/Configuración!$C$3)</f>
        <v/>
      </c>
      <c r="V401" s="22">
        <f>IF(OR($H401="",$I401=""),"",MAX(0,$H401-$I401))</f>
        <v/>
      </c>
      <c r="W401" s="16" t="n"/>
    </row>
    <row r="402">
      <c r="A402" s="19" t="n"/>
      <c r="B402" s="16" t="n"/>
      <c r="C402" s="16" t="n"/>
      <c r="D402" s="16" t="n"/>
      <c r="E402" s="16" t="n"/>
      <c r="F402" s="20" t="n"/>
      <c r="G402" s="20" t="n"/>
      <c r="H402" s="16" t="n"/>
      <c r="I402" s="16" t="n"/>
      <c r="J402" s="17" t="n"/>
      <c r="K402" s="17" t="n"/>
      <c r="L402" s="18">
        <f>IF($C402="","",N($F402)*N(IFERROR(INDEX('Vehículos y choferes'!$B$2:$B$16,MATCH($C402,'Vehículos y choferes'!$A$2:$A$16,0)),0))/100*N(IFERROR(INDEX('Vehículos y choferes'!$C$2:$C$16,MATCH($C402,'Vehículos y choferes'!$A$2:$A$16,0)),0)))</f>
        <v/>
      </c>
      <c r="M402" s="18">
        <f>IF($C402="","",N($F402)*N(IFERROR(INDEX('Vehículos y choferes'!$E$2:$E$16,MATCH($C402,'Vehículos y choferes'!$A$2:$A$16,0)),0)))</f>
        <v/>
      </c>
      <c r="N402" s="18">
        <f>IF($C402="","",N(IFERROR(INDEX('Vehículos y choferes'!$G$2:$G$16,MATCH($C402,'Vehículos y choferes'!$A$2:$A$16,0)),0)))</f>
        <v/>
      </c>
      <c r="O402" s="18">
        <f>IF(AND($D402="",$E402=""),"",N($G402)*(IF($D402="",0,IFERROR(INDEX('Vehículos y choferes'!$J$2:$J$31,MATCH($D402,'Vehículos y choferes'!$I$2:$I$31,0)),0))+IF($E402="",0,IFERROR(INDEX('Vehículos y choferes'!$J$2:$J$31,MATCH($E402,'Vehículos y choferes'!$I$2:$I$31,0)),0))))</f>
        <v/>
      </c>
      <c r="P402" s="18">
        <f>IF(AND($C402="",$D402=""),"",N($K402)+N($L402)+N($M402)+N($N402)+N($O402))</f>
        <v/>
      </c>
      <c r="Q402" s="18">
        <f>IF(OR($P402="",N($I402)=0),"",$P402/$I402)</f>
        <v/>
      </c>
      <c r="R402" s="18">
        <f>IF(OR($P402="",N($F402)=0),"",$P402/$F402)</f>
        <v/>
      </c>
      <c r="S402" s="21">
        <f>IF(OR($P402="",N($J402)=0),"",$P402/$J402)</f>
        <v/>
      </c>
      <c r="T402" s="22">
        <f>IF($S402="","",IF($S402&lt;=Configuración!$C$3,"En objetivo",IF($S402&lt;=Configuración!$C$4,"Alerta","Crítico")))</f>
        <v/>
      </c>
      <c r="U402" s="18">
        <f>IF(OR($Q402="",N(Configuración!$C$3)=0),"",$Q402/Configuración!$C$3)</f>
        <v/>
      </c>
      <c r="V402" s="22">
        <f>IF(OR($H402="",$I402=""),"",MAX(0,$H402-$I402))</f>
        <v/>
      </c>
      <c r="W402" s="16" t="n"/>
    </row>
    <row r="403">
      <c r="A403" s="19" t="n"/>
      <c r="B403" s="16" t="n"/>
      <c r="C403" s="16" t="n"/>
      <c r="D403" s="16" t="n"/>
      <c r="E403" s="16" t="n"/>
      <c r="F403" s="20" t="n"/>
      <c r="G403" s="20" t="n"/>
      <c r="H403" s="16" t="n"/>
      <c r="I403" s="16" t="n"/>
      <c r="J403" s="17" t="n"/>
      <c r="K403" s="17" t="n"/>
      <c r="L403" s="18">
        <f>IF($C403="","",N($F403)*N(IFERROR(INDEX('Vehículos y choferes'!$B$2:$B$16,MATCH($C403,'Vehículos y choferes'!$A$2:$A$16,0)),0))/100*N(IFERROR(INDEX('Vehículos y choferes'!$C$2:$C$16,MATCH($C403,'Vehículos y choferes'!$A$2:$A$16,0)),0)))</f>
        <v/>
      </c>
      <c r="M403" s="18">
        <f>IF($C403="","",N($F403)*N(IFERROR(INDEX('Vehículos y choferes'!$E$2:$E$16,MATCH($C403,'Vehículos y choferes'!$A$2:$A$16,0)),0)))</f>
        <v/>
      </c>
      <c r="N403" s="18">
        <f>IF($C403="","",N(IFERROR(INDEX('Vehículos y choferes'!$G$2:$G$16,MATCH($C403,'Vehículos y choferes'!$A$2:$A$16,0)),0)))</f>
        <v/>
      </c>
      <c r="O403" s="18">
        <f>IF(AND($D403="",$E403=""),"",N($G403)*(IF($D403="",0,IFERROR(INDEX('Vehículos y choferes'!$J$2:$J$31,MATCH($D403,'Vehículos y choferes'!$I$2:$I$31,0)),0))+IF($E403="",0,IFERROR(INDEX('Vehículos y choferes'!$J$2:$J$31,MATCH($E403,'Vehículos y choferes'!$I$2:$I$31,0)),0))))</f>
        <v/>
      </c>
      <c r="P403" s="18">
        <f>IF(AND($C403="",$D403=""),"",N($K403)+N($L403)+N($M403)+N($N403)+N($O403))</f>
        <v/>
      </c>
      <c r="Q403" s="18">
        <f>IF(OR($P403="",N($I403)=0),"",$P403/$I403)</f>
        <v/>
      </c>
      <c r="R403" s="18">
        <f>IF(OR($P403="",N($F403)=0),"",$P403/$F403)</f>
        <v/>
      </c>
      <c r="S403" s="21">
        <f>IF(OR($P403="",N($J403)=0),"",$P403/$J403)</f>
        <v/>
      </c>
      <c r="T403" s="22">
        <f>IF($S403="","",IF($S403&lt;=Configuración!$C$3,"En objetivo",IF($S403&lt;=Configuración!$C$4,"Alerta","Crítico")))</f>
        <v/>
      </c>
      <c r="U403" s="18">
        <f>IF(OR($Q403="",N(Configuración!$C$3)=0),"",$Q403/Configuración!$C$3)</f>
        <v/>
      </c>
      <c r="V403" s="22">
        <f>IF(OR($H403="",$I403=""),"",MAX(0,$H403-$I403))</f>
        <v/>
      </c>
      <c r="W403" s="16" t="n"/>
    </row>
    <row r="404">
      <c r="A404" s="19" t="n"/>
      <c r="B404" s="16" t="n"/>
      <c r="C404" s="16" t="n"/>
      <c r="D404" s="16" t="n"/>
      <c r="E404" s="16" t="n"/>
      <c r="F404" s="20" t="n"/>
      <c r="G404" s="20" t="n"/>
      <c r="H404" s="16" t="n"/>
      <c r="I404" s="16" t="n"/>
      <c r="J404" s="17" t="n"/>
      <c r="K404" s="17" t="n"/>
      <c r="L404" s="18">
        <f>IF($C404="","",N($F404)*N(IFERROR(INDEX('Vehículos y choferes'!$B$2:$B$16,MATCH($C404,'Vehículos y choferes'!$A$2:$A$16,0)),0))/100*N(IFERROR(INDEX('Vehículos y choferes'!$C$2:$C$16,MATCH($C404,'Vehículos y choferes'!$A$2:$A$16,0)),0)))</f>
        <v/>
      </c>
      <c r="M404" s="18">
        <f>IF($C404="","",N($F404)*N(IFERROR(INDEX('Vehículos y choferes'!$E$2:$E$16,MATCH($C404,'Vehículos y choferes'!$A$2:$A$16,0)),0)))</f>
        <v/>
      </c>
      <c r="N404" s="18">
        <f>IF($C404="","",N(IFERROR(INDEX('Vehículos y choferes'!$G$2:$G$16,MATCH($C404,'Vehículos y choferes'!$A$2:$A$16,0)),0)))</f>
        <v/>
      </c>
      <c r="O404" s="18">
        <f>IF(AND($D404="",$E404=""),"",N($G404)*(IF($D404="",0,IFERROR(INDEX('Vehículos y choferes'!$J$2:$J$31,MATCH($D404,'Vehículos y choferes'!$I$2:$I$31,0)),0))+IF($E404="",0,IFERROR(INDEX('Vehículos y choferes'!$J$2:$J$31,MATCH($E404,'Vehículos y choferes'!$I$2:$I$31,0)),0))))</f>
        <v/>
      </c>
      <c r="P404" s="18">
        <f>IF(AND($C404="",$D404=""),"",N($K404)+N($L404)+N($M404)+N($N404)+N($O404))</f>
        <v/>
      </c>
      <c r="Q404" s="18">
        <f>IF(OR($P404="",N($I404)=0),"",$P404/$I404)</f>
        <v/>
      </c>
      <c r="R404" s="18">
        <f>IF(OR($P404="",N($F404)=0),"",$P404/$F404)</f>
        <v/>
      </c>
      <c r="S404" s="21">
        <f>IF(OR($P404="",N($J404)=0),"",$P404/$J404)</f>
        <v/>
      </c>
      <c r="T404" s="22">
        <f>IF($S404="","",IF($S404&lt;=Configuración!$C$3,"En objetivo",IF($S404&lt;=Configuración!$C$4,"Alerta","Crítico")))</f>
        <v/>
      </c>
      <c r="U404" s="18">
        <f>IF(OR($Q404="",N(Configuración!$C$3)=0),"",$Q404/Configuración!$C$3)</f>
        <v/>
      </c>
      <c r="V404" s="22">
        <f>IF(OR($H404="",$I404=""),"",MAX(0,$H404-$I404))</f>
        <v/>
      </c>
      <c r="W404" s="16" t="n"/>
    </row>
    <row r="405">
      <c r="A405" s="19" t="n"/>
      <c r="B405" s="16" t="n"/>
      <c r="C405" s="16" t="n"/>
      <c r="D405" s="16" t="n"/>
      <c r="E405" s="16" t="n"/>
      <c r="F405" s="20" t="n"/>
      <c r="G405" s="20" t="n"/>
      <c r="H405" s="16" t="n"/>
      <c r="I405" s="16" t="n"/>
      <c r="J405" s="17" t="n"/>
      <c r="K405" s="17" t="n"/>
      <c r="L405" s="18">
        <f>IF($C405="","",N($F405)*N(IFERROR(INDEX('Vehículos y choferes'!$B$2:$B$16,MATCH($C405,'Vehículos y choferes'!$A$2:$A$16,0)),0))/100*N(IFERROR(INDEX('Vehículos y choferes'!$C$2:$C$16,MATCH($C405,'Vehículos y choferes'!$A$2:$A$16,0)),0)))</f>
        <v/>
      </c>
      <c r="M405" s="18">
        <f>IF($C405="","",N($F405)*N(IFERROR(INDEX('Vehículos y choferes'!$E$2:$E$16,MATCH($C405,'Vehículos y choferes'!$A$2:$A$16,0)),0)))</f>
        <v/>
      </c>
      <c r="N405" s="18">
        <f>IF($C405="","",N(IFERROR(INDEX('Vehículos y choferes'!$G$2:$G$16,MATCH($C405,'Vehículos y choferes'!$A$2:$A$16,0)),0)))</f>
        <v/>
      </c>
      <c r="O405" s="18">
        <f>IF(AND($D405="",$E405=""),"",N($G405)*(IF($D405="",0,IFERROR(INDEX('Vehículos y choferes'!$J$2:$J$31,MATCH($D405,'Vehículos y choferes'!$I$2:$I$31,0)),0))+IF($E405="",0,IFERROR(INDEX('Vehículos y choferes'!$J$2:$J$31,MATCH($E405,'Vehículos y choferes'!$I$2:$I$31,0)),0))))</f>
        <v/>
      </c>
      <c r="P405" s="18">
        <f>IF(AND($C405="",$D405=""),"",N($K405)+N($L405)+N($M405)+N($N405)+N($O405))</f>
        <v/>
      </c>
      <c r="Q405" s="18">
        <f>IF(OR($P405="",N($I405)=0),"",$P405/$I405)</f>
        <v/>
      </c>
      <c r="R405" s="18">
        <f>IF(OR($P405="",N($F405)=0),"",$P405/$F405)</f>
        <v/>
      </c>
      <c r="S405" s="21">
        <f>IF(OR($P405="",N($J405)=0),"",$P405/$J405)</f>
        <v/>
      </c>
      <c r="T405" s="22">
        <f>IF($S405="","",IF($S405&lt;=Configuración!$C$3,"En objetivo",IF($S405&lt;=Configuración!$C$4,"Alerta","Crítico")))</f>
        <v/>
      </c>
      <c r="U405" s="18">
        <f>IF(OR($Q405="",N(Configuración!$C$3)=0),"",$Q405/Configuración!$C$3)</f>
        <v/>
      </c>
      <c r="V405" s="22">
        <f>IF(OR($H405="",$I405=""),"",MAX(0,$H405-$I405))</f>
        <v/>
      </c>
      <c r="W405" s="16" t="n"/>
    </row>
    <row r="406">
      <c r="A406" s="19" t="n"/>
      <c r="B406" s="16" t="n"/>
      <c r="C406" s="16" t="n"/>
      <c r="D406" s="16" t="n"/>
      <c r="E406" s="16" t="n"/>
      <c r="F406" s="20" t="n"/>
      <c r="G406" s="20" t="n"/>
      <c r="H406" s="16" t="n"/>
      <c r="I406" s="16" t="n"/>
      <c r="J406" s="17" t="n"/>
      <c r="K406" s="17" t="n"/>
      <c r="L406" s="18">
        <f>IF($C406="","",N($F406)*N(IFERROR(INDEX('Vehículos y choferes'!$B$2:$B$16,MATCH($C406,'Vehículos y choferes'!$A$2:$A$16,0)),0))/100*N(IFERROR(INDEX('Vehículos y choferes'!$C$2:$C$16,MATCH($C406,'Vehículos y choferes'!$A$2:$A$16,0)),0)))</f>
        <v/>
      </c>
      <c r="M406" s="18">
        <f>IF($C406="","",N($F406)*N(IFERROR(INDEX('Vehículos y choferes'!$E$2:$E$16,MATCH($C406,'Vehículos y choferes'!$A$2:$A$16,0)),0)))</f>
        <v/>
      </c>
      <c r="N406" s="18">
        <f>IF($C406="","",N(IFERROR(INDEX('Vehículos y choferes'!$G$2:$G$16,MATCH($C406,'Vehículos y choferes'!$A$2:$A$16,0)),0)))</f>
        <v/>
      </c>
      <c r="O406" s="18">
        <f>IF(AND($D406="",$E406=""),"",N($G406)*(IF($D406="",0,IFERROR(INDEX('Vehículos y choferes'!$J$2:$J$31,MATCH($D406,'Vehículos y choferes'!$I$2:$I$31,0)),0))+IF($E406="",0,IFERROR(INDEX('Vehículos y choferes'!$J$2:$J$31,MATCH($E406,'Vehículos y choferes'!$I$2:$I$31,0)),0))))</f>
        <v/>
      </c>
      <c r="P406" s="18">
        <f>IF(AND($C406="",$D406=""),"",N($K406)+N($L406)+N($M406)+N($N406)+N($O406))</f>
        <v/>
      </c>
      <c r="Q406" s="18">
        <f>IF(OR($P406="",N($I406)=0),"",$P406/$I406)</f>
        <v/>
      </c>
      <c r="R406" s="18">
        <f>IF(OR($P406="",N($F406)=0),"",$P406/$F406)</f>
        <v/>
      </c>
      <c r="S406" s="21">
        <f>IF(OR($P406="",N($J406)=0),"",$P406/$J406)</f>
        <v/>
      </c>
      <c r="T406" s="22">
        <f>IF($S406="","",IF($S406&lt;=Configuración!$C$3,"En objetivo",IF($S406&lt;=Configuración!$C$4,"Alerta","Crítico")))</f>
        <v/>
      </c>
      <c r="U406" s="18">
        <f>IF(OR($Q406="",N(Configuración!$C$3)=0),"",$Q406/Configuración!$C$3)</f>
        <v/>
      </c>
      <c r="V406" s="22">
        <f>IF(OR($H406="",$I406=""),"",MAX(0,$H406-$I406))</f>
        <v/>
      </c>
      <c r="W406" s="16" t="n"/>
    </row>
    <row r="407">
      <c r="A407" s="19" t="n"/>
      <c r="B407" s="16" t="n"/>
      <c r="C407" s="16" t="n"/>
      <c r="D407" s="16" t="n"/>
      <c r="E407" s="16" t="n"/>
      <c r="F407" s="20" t="n"/>
      <c r="G407" s="20" t="n"/>
      <c r="H407" s="16" t="n"/>
      <c r="I407" s="16" t="n"/>
      <c r="J407" s="17" t="n"/>
      <c r="K407" s="17" t="n"/>
      <c r="L407" s="18">
        <f>IF($C407="","",N($F407)*N(IFERROR(INDEX('Vehículos y choferes'!$B$2:$B$16,MATCH($C407,'Vehículos y choferes'!$A$2:$A$16,0)),0))/100*N(IFERROR(INDEX('Vehículos y choferes'!$C$2:$C$16,MATCH($C407,'Vehículos y choferes'!$A$2:$A$16,0)),0)))</f>
        <v/>
      </c>
      <c r="M407" s="18">
        <f>IF($C407="","",N($F407)*N(IFERROR(INDEX('Vehículos y choferes'!$E$2:$E$16,MATCH($C407,'Vehículos y choferes'!$A$2:$A$16,0)),0)))</f>
        <v/>
      </c>
      <c r="N407" s="18">
        <f>IF($C407="","",N(IFERROR(INDEX('Vehículos y choferes'!$G$2:$G$16,MATCH($C407,'Vehículos y choferes'!$A$2:$A$16,0)),0)))</f>
        <v/>
      </c>
      <c r="O407" s="18">
        <f>IF(AND($D407="",$E407=""),"",N($G407)*(IF($D407="",0,IFERROR(INDEX('Vehículos y choferes'!$J$2:$J$31,MATCH($D407,'Vehículos y choferes'!$I$2:$I$31,0)),0))+IF($E407="",0,IFERROR(INDEX('Vehículos y choferes'!$J$2:$J$31,MATCH($E407,'Vehículos y choferes'!$I$2:$I$31,0)),0))))</f>
        <v/>
      </c>
      <c r="P407" s="18">
        <f>IF(AND($C407="",$D407=""),"",N($K407)+N($L407)+N($M407)+N($N407)+N($O407))</f>
        <v/>
      </c>
      <c r="Q407" s="18">
        <f>IF(OR($P407="",N($I407)=0),"",$P407/$I407)</f>
        <v/>
      </c>
      <c r="R407" s="18">
        <f>IF(OR($P407="",N($F407)=0),"",$P407/$F407)</f>
        <v/>
      </c>
      <c r="S407" s="21">
        <f>IF(OR($P407="",N($J407)=0),"",$P407/$J407)</f>
        <v/>
      </c>
      <c r="T407" s="22">
        <f>IF($S407="","",IF($S407&lt;=Configuración!$C$3,"En objetivo",IF($S407&lt;=Configuración!$C$4,"Alerta","Crítico")))</f>
        <v/>
      </c>
      <c r="U407" s="18">
        <f>IF(OR($Q407="",N(Configuración!$C$3)=0),"",$Q407/Configuración!$C$3)</f>
        <v/>
      </c>
      <c r="V407" s="22">
        <f>IF(OR($H407="",$I407=""),"",MAX(0,$H407-$I407))</f>
        <v/>
      </c>
      <c r="W407" s="16" t="n"/>
    </row>
    <row r="408">
      <c r="A408" s="19" t="n"/>
      <c r="B408" s="16" t="n"/>
      <c r="C408" s="16" t="n"/>
      <c r="D408" s="16" t="n"/>
      <c r="E408" s="16" t="n"/>
      <c r="F408" s="20" t="n"/>
      <c r="G408" s="20" t="n"/>
      <c r="H408" s="16" t="n"/>
      <c r="I408" s="16" t="n"/>
      <c r="J408" s="17" t="n"/>
      <c r="K408" s="17" t="n"/>
      <c r="L408" s="18">
        <f>IF($C408="","",N($F408)*N(IFERROR(INDEX('Vehículos y choferes'!$B$2:$B$16,MATCH($C408,'Vehículos y choferes'!$A$2:$A$16,0)),0))/100*N(IFERROR(INDEX('Vehículos y choferes'!$C$2:$C$16,MATCH($C408,'Vehículos y choferes'!$A$2:$A$16,0)),0)))</f>
        <v/>
      </c>
      <c r="M408" s="18">
        <f>IF($C408="","",N($F408)*N(IFERROR(INDEX('Vehículos y choferes'!$E$2:$E$16,MATCH($C408,'Vehículos y choferes'!$A$2:$A$16,0)),0)))</f>
        <v/>
      </c>
      <c r="N408" s="18">
        <f>IF($C408="","",N(IFERROR(INDEX('Vehículos y choferes'!$G$2:$G$16,MATCH($C408,'Vehículos y choferes'!$A$2:$A$16,0)),0)))</f>
        <v/>
      </c>
      <c r="O408" s="18">
        <f>IF(AND($D408="",$E408=""),"",N($G408)*(IF($D408="",0,IFERROR(INDEX('Vehículos y choferes'!$J$2:$J$31,MATCH($D408,'Vehículos y choferes'!$I$2:$I$31,0)),0))+IF($E408="",0,IFERROR(INDEX('Vehículos y choferes'!$J$2:$J$31,MATCH($E408,'Vehículos y choferes'!$I$2:$I$31,0)),0))))</f>
        <v/>
      </c>
      <c r="P408" s="18">
        <f>IF(AND($C408="",$D408=""),"",N($K408)+N($L408)+N($M408)+N($N408)+N($O408))</f>
        <v/>
      </c>
      <c r="Q408" s="18">
        <f>IF(OR($P408="",N($I408)=0),"",$P408/$I408)</f>
        <v/>
      </c>
      <c r="R408" s="18">
        <f>IF(OR($P408="",N($F408)=0),"",$P408/$F408)</f>
        <v/>
      </c>
      <c r="S408" s="21">
        <f>IF(OR($P408="",N($J408)=0),"",$P408/$J408)</f>
        <v/>
      </c>
      <c r="T408" s="22">
        <f>IF($S408="","",IF($S408&lt;=Configuración!$C$3,"En objetivo",IF($S408&lt;=Configuración!$C$4,"Alerta","Crítico")))</f>
        <v/>
      </c>
      <c r="U408" s="18">
        <f>IF(OR($Q408="",N(Configuración!$C$3)=0),"",$Q408/Configuración!$C$3)</f>
        <v/>
      </c>
      <c r="V408" s="22">
        <f>IF(OR($H408="",$I408=""),"",MAX(0,$H408-$I408))</f>
        <v/>
      </c>
      <c r="W408" s="16" t="n"/>
    </row>
    <row r="409">
      <c r="A409" s="19" t="n"/>
      <c r="B409" s="16" t="n"/>
      <c r="C409" s="16" t="n"/>
      <c r="D409" s="16" t="n"/>
      <c r="E409" s="16" t="n"/>
      <c r="F409" s="20" t="n"/>
      <c r="G409" s="20" t="n"/>
      <c r="H409" s="16" t="n"/>
      <c r="I409" s="16" t="n"/>
      <c r="J409" s="17" t="n"/>
      <c r="K409" s="17" t="n"/>
      <c r="L409" s="18">
        <f>IF($C409="","",N($F409)*N(IFERROR(INDEX('Vehículos y choferes'!$B$2:$B$16,MATCH($C409,'Vehículos y choferes'!$A$2:$A$16,0)),0))/100*N(IFERROR(INDEX('Vehículos y choferes'!$C$2:$C$16,MATCH($C409,'Vehículos y choferes'!$A$2:$A$16,0)),0)))</f>
        <v/>
      </c>
      <c r="M409" s="18">
        <f>IF($C409="","",N($F409)*N(IFERROR(INDEX('Vehículos y choferes'!$E$2:$E$16,MATCH($C409,'Vehículos y choferes'!$A$2:$A$16,0)),0)))</f>
        <v/>
      </c>
      <c r="N409" s="18">
        <f>IF($C409="","",N(IFERROR(INDEX('Vehículos y choferes'!$G$2:$G$16,MATCH($C409,'Vehículos y choferes'!$A$2:$A$16,0)),0)))</f>
        <v/>
      </c>
      <c r="O409" s="18">
        <f>IF(AND($D409="",$E409=""),"",N($G409)*(IF($D409="",0,IFERROR(INDEX('Vehículos y choferes'!$J$2:$J$31,MATCH($D409,'Vehículos y choferes'!$I$2:$I$31,0)),0))+IF($E409="",0,IFERROR(INDEX('Vehículos y choferes'!$J$2:$J$31,MATCH($E409,'Vehículos y choferes'!$I$2:$I$31,0)),0))))</f>
        <v/>
      </c>
      <c r="P409" s="18">
        <f>IF(AND($C409="",$D409=""),"",N($K409)+N($L409)+N($M409)+N($N409)+N($O409))</f>
        <v/>
      </c>
      <c r="Q409" s="18">
        <f>IF(OR($P409="",N($I409)=0),"",$P409/$I409)</f>
        <v/>
      </c>
      <c r="R409" s="18">
        <f>IF(OR($P409="",N($F409)=0),"",$P409/$F409)</f>
        <v/>
      </c>
      <c r="S409" s="21">
        <f>IF(OR($P409="",N($J409)=0),"",$P409/$J409)</f>
        <v/>
      </c>
      <c r="T409" s="22">
        <f>IF($S409="","",IF($S409&lt;=Configuración!$C$3,"En objetivo",IF($S409&lt;=Configuración!$C$4,"Alerta","Crítico")))</f>
        <v/>
      </c>
      <c r="U409" s="18">
        <f>IF(OR($Q409="",N(Configuración!$C$3)=0),"",$Q409/Configuración!$C$3)</f>
        <v/>
      </c>
      <c r="V409" s="22">
        <f>IF(OR($H409="",$I409=""),"",MAX(0,$H409-$I409))</f>
        <v/>
      </c>
      <c r="W409" s="16" t="n"/>
    </row>
    <row r="410">
      <c r="A410" s="19" t="n"/>
      <c r="B410" s="16" t="n"/>
      <c r="C410" s="16" t="n"/>
      <c r="D410" s="16" t="n"/>
      <c r="E410" s="16" t="n"/>
      <c r="F410" s="20" t="n"/>
      <c r="G410" s="20" t="n"/>
      <c r="H410" s="16" t="n"/>
      <c r="I410" s="16" t="n"/>
      <c r="J410" s="17" t="n"/>
      <c r="K410" s="17" t="n"/>
      <c r="L410" s="18">
        <f>IF($C410="","",N($F410)*N(IFERROR(INDEX('Vehículos y choferes'!$B$2:$B$16,MATCH($C410,'Vehículos y choferes'!$A$2:$A$16,0)),0))/100*N(IFERROR(INDEX('Vehículos y choferes'!$C$2:$C$16,MATCH($C410,'Vehículos y choferes'!$A$2:$A$16,0)),0)))</f>
        <v/>
      </c>
      <c r="M410" s="18">
        <f>IF($C410="","",N($F410)*N(IFERROR(INDEX('Vehículos y choferes'!$E$2:$E$16,MATCH($C410,'Vehículos y choferes'!$A$2:$A$16,0)),0)))</f>
        <v/>
      </c>
      <c r="N410" s="18">
        <f>IF($C410="","",N(IFERROR(INDEX('Vehículos y choferes'!$G$2:$G$16,MATCH($C410,'Vehículos y choferes'!$A$2:$A$16,0)),0)))</f>
        <v/>
      </c>
      <c r="O410" s="18">
        <f>IF(AND($D410="",$E410=""),"",N($G410)*(IF($D410="",0,IFERROR(INDEX('Vehículos y choferes'!$J$2:$J$31,MATCH($D410,'Vehículos y choferes'!$I$2:$I$31,0)),0))+IF($E410="",0,IFERROR(INDEX('Vehículos y choferes'!$J$2:$J$31,MATCH($E410,'Vehículos y choferes'!$I$2:$I$31,0)),0))))</f>
        <v/>
      </c>
      <c r="P410" s="18">
        <f>IF(AND($C410="",$D410=""),"",N($K410)+N($L410)+N($M410)+N($N410)+N($O410))</f>
        <v/>
      </c>
      <c r="Q410" s="18">
        <f>IF(OR($P410="",N($I410)=0),"",$P410/$I410)</f>
        <v/>
      </c>
      <c r="R410" s="18">
        <f>IF(OR($P410="",N($F410)=0),"",$P410/$F410)</f>
        <v/>
      </c>
      <c r="S410" s="21">
        <f>IF(OR($P410="",N($J410)=0),"",$P410/$J410)</f>
        <v/>
      </c>
      <c r="T410" s="22">
        <f>IF($S410="","",IF($S410&lt;=Configuración!$C$3,"En objetivo",IF($S410&lt;=Configuración!$C$4,"Alerta","Crítico")))</f>
        <v/>
      </c>
      <c r="U410" s="18">
        <f>IF(OR($Q410="",N(Configuración!$C$3)=0),"",$Q410/Configuración!$C$3)</f>
        <v/>
      </c>
      <c r="V410" s="22">
        <f>IF(OR($H410="",$I410=""),"",MAX(0,$H410-$I410))</f>
        <v/>
      </c>
      <c r="W410" s="16" t="n"/>
    </row>
    <row r="411">
      <c r="A411" s="19" t="n"/>
      <c r="B411" s="16" t="n"/>
      <c r="C411" s="16" t="n"/>
      <c r="D411" s="16" t="n"/>
      <c r="E411" s="16" t="n"/>
      <c r="F411" s="20" t="n"/>
      <c r="G411" s="20" t="n"/>
      <c r="H411" s="16" t="n"/>
      <c r="I411" s="16" t="n"/>
      <c r="J411" s="17" t="n"/>
      <c r="K411" s="17" t="n"/>
      <c r="L411" s="18">
        <f>IF($C411="","",N($F411)*N(IFERROR(INDEX('Vehículos y choferes'!$B$2:$B$16,MATCH($C411,'Vehículos y choferes'!$A$2:$A$16,0)),0))/100*N(IFERROR(INDEX('Vehículos y choferes'!$C$2:$C$16,MATCH($C411,'Vehículos y choferes'!$A$2:$A$16,0)),0)))</f>
        <v/>
      </c>
      <c r="M411" s="18">
        <f>IF($C411="","",N($F411)*N(IFERROR(INDEX('Vehículos y choferes'!$E$2:$E$16,MATCH($C411,'Vehículos y choferes'!$A$2:$A$16,0)),0)))</f>
        <v/>
      </c>
      <c r="N411" s="18">
        <f>IF($C411="","",N(IFERROR(INDEX('Vehículos y choferes'!$G$2:$G$16,MATCH($C411,'Vehículos y choferes'!$A$2:$A$16,0)),0)))</f>
        <v/>
      </c>
      <c r="O411" s="18">
        <f>IF(AND($D411="",$E411=""),"",N($G411)*(IF($D411="",0,IFERROR(INDEX('Vehículos y choferes'!$J$2:$J$31,MATCH($D411,'Vehículos y choferes'!$I$2:$I$31,0)),0))+IF($E411="",0,IFERROR(INDEX('Vehículos y choferes'!$J$2:$J$31,MATCH($E411,'Vehículos y choferes'!$I$2:$I$31,0)),0))))</f>
        <v/>
      </c>
      <c r="P411" s="18">
        <f>IF(AND($C411="",$D411=""),"",N($K411)+N($L411)+N($M411)+N($N411)+N($O411))</f>
        <v/>
      </c>
      <c r="Q411" s="18">
        <f>IF(OR($P411="",N($I411)=0),"",$P411/$I411)</f>
        <v/>
      </c>
      <c r="R411" s="18">
        <f>IF(OR($P411="",N($F411)=0),"",$P411/$F411)</f>
        <v/>
      </c>
      <c r="S411" s="21">
        <f>IF(OR($P411="",N($J411)=0),"",$P411/$J411)</f>
        <v/>
      </c>
      <c r="T411" s="22">
        <f>IF($S411="","",IF($S411&lt;=Configuración!$C$3,"En objetivo",IF($S411&lt;=Configuración!$C$4,"Alerta","Crítico")))</f>
        <v/>
      </c>
      <c r="U411" s="18">
        <f>IF(OR($Q411="",N(Configuración!$C$3)=0),"",$Q411/Configuración!$C$3)</f>
        <v/>
      </c>
      <c r="V411" s="22">
        <f>IF(OR($H411="",$I411=""),"",MAX(0,$H411-$I411))</f>
        <v/>
      </c>
      <c r="W411" s="16" t="n"/>
    </row>
    <row r="412">
      <c r="A412" s="19" t="n"/>
      <c r="B412" s="16" t="n"/>
      <c r="C412" s="16" t="n"/>
      <c r="D412" s="16" t="n"/>
      <c r="E412" s="16" t="n"/>
      <c r="F412" s="20" t="n"/>
      <c r="G412" s="20" t="n"/>
      <c r="H412" s="16" t="n"/>
      <c r="I412" s="16" t="n"/>
      <c r="J412" s="17" t="n"/>
      <c r="K412" s="17" t="n"/>
      <c r="L412" s="18">
        <f>IF($C412="","",N($F412)*N(IFERROR(INDEX('Vehículos y choferes'!$B$2:$B$16,MATCH($C412,'Vehículos y choferes'!$A$2:$A$16,0)),0))/100*N(IFERROR(INDEX('Vehículos y choferes'!$C$2:$C$16,MATCH($C412,'Vehículos y choferes'!$A$2:$A$16,0)),0)))</f>
        <v/>
      </c>
      <c r="M412" s="18">
        <f>IF($C412="","",N($F412)*N(IFERROR(INDEX('Vehículos y choferes'!$E$2:$E$16,MATCH($C412,'Vehículos y choferes'!$A$2:$A$16,0)),0)))</f>
        <v/>
      </c>
      <c r="N412" s="18">
        <f>IF($C412="","",N(IFERROR(INDEX('Vehículos y choferes'!$G$2:$G$16,MATCH($C412,'Vehículos y choferes'!$A$2:$A$16,0)),0)))</f>
        <v/>
      </c>
      <c r="O412" s="18">
        <f>IF(AND($D412="",$E412=""),"",N($G412)*(IF($D412="",0,IFERROR(INDEX('Vehículos y choferes'!$J$2:$J$31,MATCH($D412,'Vehículos y choferes'!$I$2:$I$31,0)),0))+IF($E412="",0,IFERROR(INDEX('Vehículos y choferes'!$J$2:$J$31,MATCH($E412,'Vehículos y choferes'!$I$2:$I$31,0)),0))))</f>
        <v/>
      </c>
      <c r="P412" s="18">
        <f>IF(AND($C412="",$D412=""),"",N($K412)+N($L412)+N($M412)+N($N412)+N($O412))</f>
        <v/>
      </c>
      <c r="Q412" s="18">
        <f>IF(OR($P412="",N($I412)=0),"",$P412/$I412)</f>
        <v/>
      </c>
      <c r="R412" s="18">
        <f>IF(OR($P412="",N($F412)=0),"",$P412/$F412)</f>
        <v/>
      </c>
      <c r="S412" s="21">
        <f>IF(OR($P412="",N($J412)=0),"",$P412/$J412)</f>
        <v/>
      </c>
      <c r="T412" s="22">
        <f>IF($S412="","",IF($S412&lt;=Configuración!$C$3,"En objetivo",IF($S412&lt;=Configuración!$C$4,"Alerta","Crítico")))</f>
        <v/>
      </c>
      <c r="U412" s="18">
        <f>IF(OR($Q412="",N(Configuración!$C$3)=0),"",$Q412/Configuración!$C$3)</f>
        <v/>
      </c>
      <c r="V412" s="22">
        <f>IF(OR($H412="",$I412=""),"",MAX(0,$H412-$I412))</f>
        <v/>
      </c>
      <c r="W412" s="16" t="n"/>
    </row>
    <row r="413">
      <c r="A413" s="19" t="n"/>
      <c r="B413" s="16" t="n"/>
      <c r="C413" s="16" t="n"/>
      <c r="D413" s="16" t="n"/>
      <c r="E413" s="16" t="n"/>
      <c r="F413" s="20" t="n"/>
      <c r="G413" s="20" t="n"/>
      <c r="H413" s="16" t="n"/>
      <c r="I413" s="16" t="n"/>
      <c r="J413" s="17" t="n"/>
      <c r="K413" s="17" t="n"/>
      <c r="L413" s="18">
        <f>IF($C413="","",N($F413)*N(IFERROR(INDEX('Vehículos y choferes'!$B$2:$B$16,MATCH($C413,'Vehículos y choferes'!$A$2:$A$16,0)),0))/100*N(IFERROR(INDEX('Vehículos y choferes'!$C$2:$C$16,MATCH($C413,'Vehículos y choferes'!$A$2:$A$16,0)),0)))</f>
        <v/>
      </c>
      <c r="M413" s="18">
        <f>IF($C413="","",N($F413)*N(IFERROR(INDEX('Vehículos y choferes'!$E$2:$E$16,MATCH($C413,'Vehículos y choferes'!$A$2:$A$16,0)),0)))</f>
        <v/>
      </c>
      <c r="N413" s="18">
        <f>IF($C413="","",N(IFERROR(INDEX('Vehículos y choferes'!$G$2:$G$16,MATCH($C413,'Vehículos y choferes'!$A$2:$A$16,0)),0)))</f>
        <v/>
      </c>
      <c r="O413" s="18">
        <f>IF(AND($D413="",$E413=""),"",N($G413)*(IF($D413="",0,IFERROR(INDEX('Vehículos y choferes'!$J$2:$J$31,MATCH($D413,'Vehículos y choferes'!$I$2:$I$31,0)),0))+IF($E413="",0,IFERROR(INDEX('Vehículos y choferes'!$J$2:$J$31,MATCH($E413,'Vehículos y choferes'!$I$2:$I$31,0)),0))))</f>
        <v/>
      </c>
      <c r="P413" s="18">
        <f>IF(AND($C413="",$D413=""),"",N($K413)+N($L413)+N($M413)+N($N413)+N($O413))</f>
        <v/>
      </c>
      <c r="Q413" s="18">
        <f>IF(OR($P413="",N($I413)=0),"",$P413/$I413)</f>
        <v/>
      </c>
      <c r="R413" s="18">
        <f>IF(OR($P413="",N($F413)=0),"",$P413/$F413)</f>
        <v/>
      </c>
      <c r="S413" s="21">
        <f>IF(OR($P413="",N($J413)=0),"",$P413/$J413)</f>
        <v/>
      </c>
      <c r="T413" s="22">
        <f>IF($S413="","",IF($S413&lt;=Configuración!$C$3,"En objetivo",IF($S413&lt;=Configuración!$C$4,"Alerta","Crítico")))</f>
        <v/>
      </c>
      <c r="U413" s="18">
        <f>IF(OR($Q413="",N(Configuración!$C$3)=0),"",$Q413/Configuración!$C$3)</f>
        <v/>
      </c>
      <c r="V413" s="22">
        <f>IF(OR($H413="",$I413=""),"",MAX(0,$H413-$I413))</f>
        <v/>
      </c>
      <c r="W413" s="16" t="n"/>
    </row>
    <row r="414">
      <c r="A414" s="19" t="n"/>
      <c r="B414" s="16" t="n"/>
      <c r="C414" s="16" t="n"/>
      <c r="D414" s="16" t="n"/>
      <c r="E414" s="16" t="n"/>
      <c r="F414" s="20" t="n"/>
      <c r="G414" s="20" t="n"/>
      <c r="H414" s="16" t="n"/>
      <c r="I414" s="16" t="n"/>
      <c r="J414" s="17" t="n"/>
      <c r="K414" s="17" t="n"/>
      <c r="L414" s="18">
        <f>IF($C414="","",N($F414)*N(IFERROR(INDEX('Vehículos y choferes'!$B$2:$B$16,MATCH($C414,'Vehículos y choferes'!$A$2:$A$16,0)),0))/100*N(IFERROR(INDEX('Vehículos y choferes'!$C$2:$C$16,MATCH($C414,'Vehículos y choferes'!$A$2:$A$16,0)),0)))</f>
        <v/>
      </c>
      <c r="M414" s="18">
        <f>IF($C414="","",N($F414)*N(IFERROR(INDEX('Vehículos y choferes'!$E$2:$E$16,MATCH($C414,'Vehículos y choferes'!$A$2:$A$16,0)),0)))</f>
        <v/>
      </c>
      <c r="N414" s="18">
        <f>IF($C414="","",N(IFERROR(INDEX('Vehículos y choferes'!$G$2:$G$16,MATCH($C414,'Vehículos y choferes'!$A$2:$A$16,0)),0)))</f>
        <v/>
      </c>
      <c r="O414" s="18">
        <f>IF(AND($D414="",$E414=""),"",N($G414)*(IF($D414="",0,IFERROR(INDEX('Vehículos y choferes'!$J$2:$J$31,MATCH($D414,'Vehículos y choferes'!$I$2:$I$31,0)),0))+IF($E414="",0,IFERROR(INDEX('Vehículos y choferes'!$J$2:$J$31,MATCH($E414,'Vehículos y choferes'!$I$2:$I$31,0)),0))))</f>
        <v/>
      </c>
      <c r="P414" s="18">
        <f>IF(AND($C414="",$D414=""),"",N($K414)+N($L414)+N($M414)+N($N414)+N($O414))</f>
        <v/>
      </c>
      <c r="Q414" s="18">
        <f>IF(OR($P414="",N($I414)=0),"",$P414/$I414)</f>
        <v/>
      </c>
      <c r="R414" s="18">
        <f>IF(OR($P414="",N($F414)=0),"",$P414/$F414)</f>
        <v/>
      </c>
      <c r="S414" s="21">
        <f>IF(OR($P414="",N($J414)=0),"",$P414/$J414)</f>
        <v/>
      </c>
      <c r="T414" s="22">
        <f>IF($S414="","",IF($S414&lt;=Configuración!$C$3,"En objetivo",IF($S414&lt;=Configuración!$C$4,"Alerta","Crítico")))</f>
        <v/>
      </c>
      <c r="U414" s="18">
        <f>IF(OR($Q414="",N(Configuración!$C$3)=0),"",$Q414/Configuración!$C$3)</f>
        <v/>
      </c>
      <c r="V414" s="22">
        <f>IF(OR($H414="",$I414=""),"",MAX(0,$H414-$I414))</f>
        <v/>
      </c>
      <c r="W414" s="16" t="n"/>
    </row>
    <row r="415">
      <c r="A415" s="19" t="n"/>
      <c r="B415" s="16" t="n"/>
      <c r="C415" s="16" t="n"/>
      <c r="D415" s="16" t="n"/>
      <c r="E415" s="16" t="n"/>
      <c r="F415" s="20" t="n"/>
      <c r="G415" s="20" t="n"/>
      <c r="H415" s="16" t="n"/>
      <c r="I415" s="16" t="n"/>
      <c r="J415" s="17" t="n"/>
      <c r="K415" s="17" t="n"/>
      <c r="L415" s="18">
        <f>IF($C415="","",N($F415)*N(IFERROR(INDEX('Vehículos y choferes'!$B$2:$B$16,MATCH($C415,'Vehículos y choferes'!$A$2:$A$16,0)),0))/100*N(IFERROR(INDEX('Vehículos y choferes'!$C$2:$C$16,MATCH($C415,'Vehículos y choferes'!$A$2:$A$16,0)),0)))</f>
        <v/>
      </c>
      <c r="M415" s="18">
        <f>IF($C415="","",N($F415)*N(IFERROR(INDEX('Vehículos y choferes'!$E$2:$E$16,MATCH($C415,'Vehículos y choferes'!$A$2:$A$16,0)),0)))</f>
        <v/>
      </c>
      <c r="N415" s="18">
        <f>IF($C415="","",N(IFERROR(INDEX('Vehículos y choferes'!$G$2:$G$16,MATCH($C415,'Vehículos y choferes'!$A$2:$A$16,0)),0)))</f>
        <v/>
      </c>
      <c r="O415" s="18">
        <f>IF(AND($D415="",$E415=""),"",N($G415)*(IF($D415="",0,IFERROR(INDEX('Vehículos y choferes'!$J$2:$J$31,MATCH($D415,'Vehículos y choferes'!$I$2:$I$31,0)),0))+IF($E415="",0,IFERROR(INDEX('Vehículos y choferes'!$J$2:$J$31,MATCH($E415,'Vehículos y choferes'!$I$2:$I$31,0)),0))))</f>
        <v/>
      </c>
      <c r="P415" s="18">
        <f>IF(AND($C415="",$D415=""),"",N($K415)+N($L415)+N($M415)+N($N415)+N($O415))</f>
        <v/>
      </c>
      <c r="Q415" s="18">
        <f>IF(OR($P415="",N($I415)=0),"",$P415/$I415)</f>
        <v/>
      </c>
      <c r="R415" s="18">
        <f>IF(OR($P415="",N($F415)=0),"",$P415/$F415)</f>
        <v/>
      </c>
      <c r="S415" s="21">
        <f>IF(OR($P415="",N($J415)=0),"",$P415/$J415)</f>
        <v/>
      </c>
      <c r="T415" s="22">
        <f>IF($S415="","",IF($S415&lt;=Configuración!$C$3,"En objetivo",IF($S415&lt;=Configuración!$C$4,"Alerta","Crítico")))</f>
        <v/>
      </c>
      <c r="U415" s="18">
        <f>IF(OR($Q415="",N(Configuración!$C$3)=0),"",$Q415/Configuración!$C$3)</f>
        <v/>
      </c>
      <c r="V415" s="22">
        <f>IF(OR($H415="",$I415=""),"",MAX(0,$H415-$I415))</f>
        <v/>
      </c>
      <c r="W415" s="16" t="n"/>
    </row>
    <row r="416">
      <c r="A416" s="19" t="n"/>
      <c r="B416" s="16" t="n"/>
      <c r="C416" s="16" t="n"/>
      <c r="D416" s="16" t="n"/>
      <c r="E416" s="16" t="n"/>
      <c r="F416" s="20" t="n"/>
      <c r="G416" s="20" t="n"/>
      <c r="H416" s="16" t="n"/>
      <c r="I416" s="16" t="n"/>
      <c r="J416" s="17" t="n"/>
      <c r="K416" s="17" t="n"/>
      <c r="L416" s="18">
        <f>IF($C416="","",N($F416)*N(IFERROR(INDEX('Vehículos y choferes'!$B$2:$B$16,MATCH($C416,'Vehículos y choferes'!$A$2:$A$16,0)),0))/100*N(IFERROR(INDEX('Vehículos y choferes'!$C$2:$C$16,MATCH($C416,'Vehículos y choferes'!$A$2:$A$16,0)),0)))</f>
        <v/>
      </c>
      <c r="M416" s="18">
        <f>IF($C416="","",N($F416)*N(IFERROR(INDEX('Vehículos y choferes'!$E$2:$E$16,MATCH($C416,'Vehículos y choferes'!$A$2:$A$16,0)),0)))</f>
        <v/>
      </c>
      <c r="N416" s="18">
        <f>IF($C416="","",N(IFERROR(INDEX('Vehículos y choferes'!$G$2:$G$16,MATCH($C416,'Vehículos y choferes'!$A$2:$A$16,0)),0)))</f>
        <v/>
      </c>
      <c r="O416" s="18">
        <f>IF(AND($D416="",$E416=""),"",N($G416)*(IF($D416="",0,IFERROR(INDEX('Vehículos y choferes'!$J$2:$J$31,MATCH($D416,'Vehículos y choferes'!$I$2:$I$31,0)),0))+IF($E416="",0,IFERROR(INDEX('Vehículos y choferes'!$J$2:$J$31,MATCH($E416,'Vehículos y choferes'!$I$2:$I$31,0)),0))))</f>
        <v/>
      </c>
      <c r="P416" s="18">
        <f>IF(AND($C416="",$D416=""),"",N($K416)+N($L416)+N($M416)+N($N416)+N($O416))</f>
        <v/>
      </c>
      <c r="Q416" s="18">
        <f>IF(OR($P416="",N($I416)=0),"",$P416/$I416)</f>
        <v/>
      </c>
      <c r="R416" s="18">
        <f>IF(OR($P416="",N($F416)=0),"",$P416/$F416)</f>
        <v/>
      </c>
      <c r="S416" s="21">
        <f>IF(OR($P416="",N($J416)=0),"",$P416/$J416)</f>
        <v/>
      </c>
      <c r="T416" s="22">
        <f>IF($S416="","",IF($S416&lt;=Configuración!$C$3,"En objetivo",IF($S416&lt;=Configuración!$C$4,"Alerta","Crítico")))</f>
        <v/>
      </c>
      <c r="U416" s="18">
        <f>IF(OR($Q416="",N(Configuración!$C$3)=0),"",$Q416/Configuración!$C$3)</f>
        <v/>
      </c>
      <c r="V416" s="22">
        <f>IF(OR($H416="",$I416=""),"",MAX(0,$H416-$I416))</f>
        <v/>
      </c>
      <c r="W416" s="16" t="n"/>
    </row>
    <row r="417">
      <c r="A417" s="19" t="n"/>
      <c r="B417" s="16" t="n"/>
      <c r="C417" s="16" t="n"/>
      <c r="D417" s="16" t="n"/>
      <c r="E417" s="16" t="n"/>
      <c r="F417" s="20" t="n"/>
      <c r="G417" s="20" t="n"/>
      <c r="H417" s="16" t="n"/>
      <c r="I417" s="16" t="n"/>
      <c r="J417" s="17" t="n"/>
      <c r="K417" s="17" t="n"/>
      <c r="L417" s="18">
        <f>IF($C417="","",N($F417)*N(IFERROR(INDEX('Vehículos y choferes'!$B$2:$B$16,MATCH($C417,'Vehículos y choferes'!$A$2:$A$16,0)),0))/100*N(IFERROR(INDEX('Vehículos y choferes'!$C$2:$C$16,MATCH($C417,'Vehículos y choferes'!$A$2:$A$16,0)),0)))</f>
        <v/>
      </c>
      <c r="M417" s="18">
        <f>IF($C417="","",N($F417)*N(IFERROR(INDEX('Vehículos y choferes'!$E$2:$E$16,MATCH($C417,'Vehículos y choferes'!$A$2:$A$16,0)),0)))</f>
        <v/>
      </c>
      <c r="N417" s="18">
        <f>IF($C417="","",N(IFERROR(INDEX('Vehículos y choferes'!$G$2:$G$16,MATCH($C417,'Vehículos y choferes'!$A$2:$A$16,0)),0)))</f>
        <v/>
      </c>
      <c r="O417" s="18">
        <f>IF(AND($D417="",$E417=""),"",N($G417)*(IF($D417="",0,IFERROR(INDEX('Vehículos y choferes'!$J$2:$J$31,MATCH($D417,'Vehículos y choferes'!$I$2:$I$31,0)),0))+IF($E417="",0,IFERROR(INDEX('Vehículos y choferes'!$J$2:$J$31,MATCH($E417,'Vehículos y choferes'!$I$2:$I$31,0)),0))))</f>
        <v/>
      </c>
      <c r="P417" s="18">
        <f>IF(AND($C417="",$D417=""),"",N($K417)+N($L417)+N($M417)+N($N417)+N($O417))</f>
        <v/>
      </c>
      <c r="Q417" s="18">
        <f>IF(OR($P417="",N($I417)=0),"",$P417/$I417)</f>
        <v/>
      </c>
      <c r="R417" s="18">
        <f>IF(OR($P417="",N($F417)=0),"",$P417/$F417)</f>
        <v/>
      </c>
      <c r="S417" s="21">
        <f>IF(OR($P417="",N($J417)=0),"",$P417/$J417)</f>
        <v/>
      </c>
      <c r="T417" s="22">
        <f>IF($S417="","",IF($S417&lt;=Configuración!$C$3,"En objetivo",IF($S417&lt;=Configuración!$C$4,"Alerta","Crítico")))</f>
        <v/>
      </c>
      <c r="U417" s="18">
        <f>IF(OR($Q417="",N(Configuración!$C$3)=0),"",$Q417/Configuración!$C$3)</f>
        <v/>
      </c>
      <c r="V417" s="22">
        <f>IF(OR($H417="",$I417=""),"",MAX(0,$H417-$I417))</f>
        <v/>
      </c>
      <c r="W417" s="16" t="n"/>
    </row>
    <row r="418">
      <c r="A418" s="19" t="n"/>
      <c r="B418" s="16" t="n"/>
      <c r="C418" s="16" t="n"/>
      <c r="D418" s="16" t="n"/>
      <c r="E418" s="16" t="n"/>
      <c r="F418" s="20" t="n"/>
      <c r="G418" s="20" t="n"/>
      <c r="H418" s="16" t="n"/>
      <c r="I418" s="16" t="n"/>
      <c r="J418" s="17" t="n"/>
      <c r="K418" s="17" t="n"/>
      <c r="L418" s="18">
        <f>IF($C418="","",N($F418)*N(IFERROR(INDEX('Vehículos y choferes'!$B$2:$B$16,MATCH($C418,'Vehículos y choferes'!$A$2:$A$16,0)),0))/100*N(IFERROR(INDEX('Vehículos y choferes'!$C$2:$C$16,MATCH($C418,'Vehículos y choferes'!$A$2:$A$16,0)),0)))</f>
        <v/>
      </c>
      <c r="M418" s="18">
        <f>IF($C418="","",N($F418)*N(IFERROR(INDEX('Vehículos y choferes'!$E$2:$E$16,MATCH($C418,'Vehículos y choferes'!$A$2:$A$16,0)),0)))</f>
        <v/>
      </c>
      <c r="N418" s="18">
        <f>IF($C418="","",N(IFERROR(INDEX('Vehículos y choferes'!$G$2:$G$16,MATCH($C418,'Vehículos y choferes'!$A$2:$A$16,0)),0)))</f>
        <v/>
      </c>
      <c r="O418" s="18">
        <f>IF(AND($D418="",$E418=""),"",N($G418)*(IF($D418="",0,IFERROR(INDEX('Vehículos y choferes'!$J$2:$J$31,MATCH($D418,'Vehículos y choferes'!$I$2:$I$31,0)),0))+IF($E418="",0,IFERROR(INDEX('Vehículos y choferes'!$J$2:$J$31,MATCH($E418,'Vehículos y choferes'!$I$2:$I$31,0)),0))))</f>
        <v/>
      </c>
      <c r="P418" s="18">
        <f>IF(AND($C418="",$D418=""),"",N($K418)+N($L418)+N($M418)+N($N418)+N($O418))</f>
        <v/>
      </c>
      <c r="Q418" s="18">
        <f>IF(OR($P418="",N($I418)=0),"",$P418/$I418)</f>
        <v/>
      </c>
      <c r="R418" s="18">
        <f>IF(OR($P418="",N($F418)=0),"",$P418/$F418)</f>
        <v/>
      </c>
      <c r="S418" s="21">
        <f>IF(OR($P418="",N($J418)=0),"",$P418/$J418)</f>
        <v/>
      </c>
      <c r="T418" s="22">
        <f>IF($S418="","",IF($S418&lt;=Configuración!$C$3,"En objetivo",IF($S418&lt;=Configuración!$C$4,"Alerta","Crítico")))</f>
        <v/>
      </c>
      <c r="U418" s="18">
        <f>IF(OR($Q418="",N(Configuración!$C$3)=0),"",$Q418/Configuración!$C$3)</f>
        <v/>
      </c>
      <c r="V418" s="22">
        <f>IF(OR($H418="",$I418=""),"",MAX(0,$H418-$I418))</f>
        <v/>
      </c>
      <c r="W418" s="16" t="n"/>
    </row>
    <row r="419">
      <c r="A419" s="19" t="n"/>
      <c r="B419" s="16" t="n"/>
      <c r="C419" s="16" t="n"/>
      <c r="D419" s="16" t="n"/>
      <c r="E419" s="16" t="n"/>
      <c r="F419" s="20" t="n"/>
      <c r="G419" s="20" t="n"/>
      <c r="H419" s="16" t="n"/>
      <c r="I419" s="16" t="n"/>
      <c r="J419" s="17" t="n"/>
      <c r="K419" s="17" t="n"/>
      <c r="L419" s="18">
        <f>IF($C419="","",N($F419)*N(IFERROR(INDEX('Vehículos y choferes'!$B$2:$B$16,MATCH($C419,'Vehículos y choferes'!$A$2:$A$16,0)),0))/100*N(IFERROR(INDEX('Vehículos y choferes'!$C$2:$C$16,MATCH($C419,'Vehículos y choferes'!$A$2:$A$16,0)),0)))</f>
        <v/>
      </c>
      <c r="M419" s="18">
        <f>IF($C419="","",N($F419)*N(IFERROR(INDEX('Vehículos y choferes'!$E$2:$E$16,MATCH($C419,'Vehículos y choferes'!$A$2:$A$16,0)),0)))</f>
        <v/>
      </c>
      <c r="N419" s="18">
        <f>IF($C419="","",N(IFERROR(INDEX('Vehículos y choferes'!$G$2:$G$16,MATCH($C419,'Vehículos y choferes'!$A$2:$A$16,0)),0)))</f>
        <v/>
      </c>
      <c r="O419" s="18">
        <f>IF(AND($D419="",$E419=""),"",N($G419)*(IF($D419="",0,IFERROR(INDEX('Vehículos y choferes'!$J$2:$J$31,MATCH($D419,'Vehículos y choferes'!$I$2:$I$31,0)),0))+IF($E419="",0,IFERROR(INDEX('Vehículos y choferes'!$J$2:$J$31,MATCH($E419,'Vehículos y choferes'!$I$2:$I$31,0)),0))))</f>
        <v/>
      </c>
      <c r="P419" s="18">
        <f>IF(AND($C419="",$D419=""),"",N($K419)+N($L419)+N($M419)+N($N419)+N($O419))</f>
        <v/>
      </c>
      <c r="Q419" s="18">
        <f>IF(OR($P419="",N($I419)=0),"",$P419/$I419)</f>
        <v/>
      </c>
      <c r="R419" s="18">
        <f>IF(OR($P419="",N($F419)=0),"",$P419/$F419)</f>
        <v/>
      </c>
      <c r="S419" s="21">
        <f>IF(OR($P419="",N($J419)=0),"",$P419/$J419)</f>
        <v/>
      </c>
      <c r="T419" s="22">
        <f>IF($S419="","",IF($S419&lt;=Configuración!$C$3,"En objetivo",IF($S419&lt;=Configuración!$C$4,"Alerta","Crítico")))</f>
        <v/>
      </c>
      <c r="U419" s="18">
        <f>IF(OR($Q419="",N(Configuración!$C$3)=0),"",$Q419/Configuración!$C$3)</f>
        <v/>
      </c>
      <c r="V419" s="22">
        <f>IF(OR($H419="",$I419=""),"",MAX(0,$H419-$I419))</f>
        <v/>
      </c>
      <c r="W419" s="16" t="n"/>
    </row>
    <row r="420">
      <c r="A420" s="19" t="n"/>
      <c r="B420" s="16" t="n"/>
      <c r="C420" s="16" t="n"/>
      <c r="D420" s="16" t="n"/>
      <c r="E420" s="16" t="n"/>
      <c r="F420" s="20" t="n"/>
      <c r="G420" s="20" t="n"/>
      <c r="H420" s="16" t="n"/>
      <c r="I420" s="16" t="n"/>
      <c r="J420" s="17" t="n"/>
      <c r="K420" s="17" t="n"/>
      <c r="L420" s="18">
        <f>IF($C420="","",N($F420)*N(IFERROR(INDEX('Vehículos y choferes'!$B$2:$B$16,MATCH($C420,'Vehículos y choferes'!$A$2:$A$16,0)),0))/100*N(IFERROR(INDEX('Vehículos y choferes'!$C$2:$C$16,MATCH($C420,'Vehículos y choferes'!$A$2:$A$16,0)),0)))</f>
        <v/>
      </c>
      <c r="M420" s="18">
        <f>IF($C420="","",N($F420)*N(IFERROR(INDEX('Vehículos y choferes'!$E$2:$E$16,MATCH($C420,'Vehículos y choferes'!$A$2:$A$16,0)),0)))</f>
        <v/>
      </c>
      <c r="N420" s="18">
        <f>IF($C420="","",N(IFERROR(INDEX('Vehículos y choferes'!$G$2:$G$16,MATCH($C420,'Vehículos y choferes'!$A$2:$A$16,0)),0)))</f>
        <v/>
      </c>
      <c r="O420" s="18">
        <f>IF(AND($D420="",$E420=""),"",N($G420)*(IF($D420="",0,IFERROR(INDEX('Vehículos y choferes'!$J$2:$J$31,MATCH($D420,'Vehículos y choferes'!$I$2:$I$31,0)),0))+IF($E420="",0,IFERROR(INDEX('Vehículos y choferes'!$J$2:$J$31,MATCH($E420,'Vehículos y choferes'!$I$2:$I$31,0)),0))))</f>
        <v/>
      </c>
      <c r="P420" s="18">
        <f>IF(AND($C420="",$D420=""),"",N($K420)+N($L420)+N($M420)+N($N420)+N($O420))</f>
        <v/>
      </c>
      <c r="Q420" s="18">
        <f>IF(OR($P420="",N($I420)=0),"",$P420/$I420)</f>
        <v/>
      </c>
      <c r="R420" s="18">
        <f>IF(OR($P420="",N($F420)=0),"",$P420/$F420)</f>
        <v/>
      </c>
      <c r="S420" s="21">
        <f>IF(OR($P420="",N($J420)=0),"",$P420/$J420)</f>
        <v/>
      </c>
      <c r="T420" s="22">
        <f>IF($S420="","",IF($S420&lt;=Configuración!$C$3,"En objetivo",IF($S420&lt;=Configuración!$C$4,"Alerta","Crítico")))</f>
        <v/>
      </c>
      <c r="U420" s="18">
        <f>IF(OR($Q420="",N(Configuración!$C$3)=0),"",$Q420/Configuración!$C$3)</f>
        <v/>
      </c>
      <c r="V420" s="22">
        <f>IF(OR($H420="",$I420=""),"",MAX(0,$H420-$I420))</f>
        <v/>
      </c>
      <c r="W420" s="16" t="n"/>
    </row>
    <row r="421">
      <c r="A421" s="19" t="n"/>
      <c r="B421" s="16" t="n"/>
      <c r="C421" s="16" t="n"/>
      <c r="D421" s="16" t="n"/>
      <c r="E421" s="16" t="n"/>
      <c r="F421" s="20" t="n"/>
      <c r="G421" s="20" t="n"/>
      <c r="H421" s="16" t="n"/>
      <c r="I421" s="16" t="n"/>
      <c r="J421" s="17" t="n"/>
      <c r="K421" s="17" t="n"/>
      <c r="L421" s="18">
        <f>IF($C421="","",N($F421)*N(IFERROR(INDEX('Vehículos y choferes'!$B$2:$B$16,MATCH($C421,'Vehículos y choferes'!$A$2:$A$16,0)),0))/100*N(IFERROR(INDEX('Vehículos y choferes'!$C$2:$C$16,MATCH($C421,'Vehículos y choferes'!$A$2:$A$16,0)),0)))</f>
        <v/>
      </c>
      <c r="M421" s="18">
        <f>IF($C421="","",N($F421)*N(IFERROR(INDEX('Vehículos y choferes'!$E$2:$E$16,MATCH($C421,'Vehículos y choferes'!$A$2:$A$16,0)),0)))</f>
        <v/>
      </c>
      <c r="N421" s="18">
        <f>IF($C421="","",N(IFERROR(INDEX('Vehículos y choferes'!$G$2:$G$16,MATCH($C421,'Vehículos y choferes'!$A$2:$A$16,0)),0)))</f>
        <v/>
      </c>
      <c r="O421" s="18">
        <f>IF(AND($D421="",$E421=""),"",N($G421)*(IF($D421="",0,IFERROR(INDEX('Vehículos y choferes'!$J$2:$J$31,MATCH($D421,'Vehículos y choferes'!$I$2:$I$31,0)),0))+IF($E421="",0,IFERROR(INDEX('Vehículos y choferes'!$J$2:$J$31,MATCH($E421,'Vehículos y choferes'!$I$2:$I$31,0)),0))))</f>
        <v/>
      </c>
      <c r="P421" s="18">
        <f>IF(AND($C421="",$D421=""),"",N($K421)+N($L421)+N($M421)+N($N421)+N($O421))</f>
        <v/>
      </c>
      <c r="Q421" s="18">
        <f>IF(OR($P421="",N($I421)=0),"",$P421/$I421)</f>
        <v/>
      </c>
      <c r="R421" s="18">
        <f>IF(OR($P421="",N($F421)=0),"",$P421/$F421)</f>
        <v/>
      </c>
      <c r="S421" s="21">
        <f>IF(OR($P421="",N($J421)=0),"",$P421/$J421)</f>
        <v/>
      </c>
      <c r="T421" s="22">
        <f>IF($S421="","",IF($S421&lt;=Configuración!$C$3,"En objetivo",IF($S421&lt;=Configuración!$C$4,"Alerta","Crítico")))</f>
        <v/>
      </c>
      <c r="U421" s="18">
        <f>IF(OR($Q421="",N(Configuración!$C$3)=0),"",$Q421/Configuración!$C$3)</f>
        <v/>
      </c>
      <c r="V421" s="22">
        <f>IF(OR($H421="",$I421=""),"",MAX(0,$H421-$I421))</f>
        <v/>
      </c>
      <c r="W421" s="16" t="n"/>
    </row>
    <row r="422">
      <c r="A422" s="19" t="n"/>
      <c r="B422" s="16" t="n"/>
      <c r="C422" s="16" t="n"/>
      <c r="D422" s="16" t="n"/>
      <c r="E422" s="16" t="n"/>
      <c r="F422" s="20" t="n"/>
      <c r="G422" s="20" t="n"/>
      <c r="H422" s="16" t="n"/>
      <c r="I422" s="16" t="n"/>
      <c r="J422" s="17" t="n"/>
      <c r="K422" s="17" t="n"/>
      <c r="L422" s="18">
        <f>IF($C422="","",N($F422)*N(IFERROR(INDEX('Vehículos y choferes'!$B$2:$B$16,MATCH($C422,'Vehículos y choferes'!$A$2:$A$16,0)),0))/100*N(IFERROR(INDEX('Vehículos y choferes'!$C$2:$C$16,MATCH($C422,'Vehículos y choferes'!$A$2:$A$16,0)),0)))</f>
        <v/>
      </c>
      <c r="M422" s="18">
        <f>IF($C422="","",N($F422)*N(IFERROR(INDEX('Vehículos y choferes'!$E$2:$E$16,MATCH($C422,'Vehículos y choferes'!$A$2:$A$16,0)),0)))</f>
        <v/>
      </c>
      <c r="N422" s="18">
        <f>IF($C422="","",N(IFERROR(INDEX('Vehículos y choferes'!$G$2:$G$16,MATCH($C422,'Vehículos y choferes'!$A$2:$A$16,0)),0)))</f>
        <v/>
      </c>
      <c r="O422" s="18">
        <f>IF(AND($D422="",$E422=""),"",N($G422)*(IF($D422="",0,IFERROR(INDEX('Vehículos y choferes'!$J$2:$J$31,MATCH($D422,'Vehículos y choferes'!$I$2:$I$31,0)),0))+IF($E422="",0,IFERROR(INDEX('Vehículos y choferes'!$J$2:$J$31,MATCH($E422,'Vehículos y choferes'!$I$2:$I$31,0)),0))))</f>
        <v/>
      </c>
      <c r="P422" s="18">
        <f>IF(AND($C422="",$D422=""),"",N($K422)+N($L422)+N($M422)+N($N422)+N($O422))</f>
        <v/>
      </c>
      <c r="Q422" s="18">
        <f>IF(OR($P422="",N($I422)=0),"",$P422/$I422)</f>
        <v/>
      </c>
      <c r="R422" s="18">
        <f>IF(OR($P422="",N($F422)=0),"",$P422/$F422)</f>
        <v/>
      </c>
      <c r="S422" s="21">
        <f>IF(OR($P422="",N($J422)=0),"",$P422/$J422)</f>
        <v/>
      </c>
      <c r="T422" s="22">
        <f>IF($S422="","",IF($S422&lt;=Configuración!$C$3,"En objetivo",IF($S422&lt;=Configuración!$C$4,"Alerta","Crítico")))</f>
        <v/>
      </c>
      <c r="U422" s="18">
        <f>IF(OR($Q422="",N(Configuración!$C$3)=0),"",$Q422/Configuración!$C$3)</f>
        <v/>
      </c>
      <c r="V422" s="22">
        <f>IF(OR($H422="",$I422=""),"",MAX(0,$H422-$I422))</f>
        <v/>
      </c>
      <c r="W422" s="16" t="n"/>
    </row>
    <row r="423">
      <c r="A423" s="19" t="n"/>
      <c r="B423" s="16" t="n"/>
      <c r="C423" s="16" t="n"/>
      <c r="D423" s="16" t="n"/>
      <c r="E423" s="16" t="n"/>
      <c r="F423" s="20" t="n"/>
      <c r="G423" s="20" t="n"/>
      <c r="H423" s="16" t="n"/>
      <c r="I423" s="16" t="n"/>
      <c r="J423" s="17" t="n"/>
      <c r="K423" s="17" t="n"/>
      <c r="L423" s="18">
        <f>IF($C423="","",N($F423)*N(IFERROR(INDEX('Vehículos y choferes'!$B$2:$B$16,MATCH($C423,'Vehículos y choferes'!$A$2:$A$16,0)),0))/100*N(IFERROR(INDEX('Vehículos y choferes'!$C$2:$C$16,MATCH($C423,'Vehículos y choferes'!$A$2:$A$16,0)),0)))</f>
        <v/>
      </c>
      <c r="M423" s="18">
        <f>IF($C423="","",N($F423)*N(IFERROR(INDEX('Vehículos y choferes'!$E$2:$E$16,MATCH($C423,'Vehículos y choferes'!$A$2:$A$16,0)),0)))</f>
        <v/>
      </c>
      <c r="N423" s="18">
        <f>IF($C423="","",N(IFERROR(INDEX('Vehículos y choferes'!$G$2:$G$16,MATCH($C423,'Vehículos y choferes'!$A$2:$A$16,0)),0)))</f>
        <v/>
      </c>
      <c r="O423" s="18">
        <f>IF(AND($D423="",$E423=""),"",N($G423)*(IF($D423="",0,IFERROR(INDEX('Vehículos y choferes'!$J$2:$J$31,MATCH($D423,'Vehículos y choferes'!$I$2:$I$31,0)),0))+IF($E423="",0,IFERROR(INDEX('Vehículos y choferes'!$J$2:$J$31,MATCH($E423,'Vehículos y choferes'!$I$2:$I$31,0)),0))))</f>
        <v/>
      </c>
      <c r="P423" s="18">
        <f>IF(AND($C423="",$D423=""),"",N($K423)+N($L423)+N($M423)+N($N423)+N($O423))</f>
        <v/>
      </c>
      <c r="Q423" s="18">
        <f>IF(OR($P423="",N($I423)=0),"",$P423/$I423)</f>
        <v/>
      </c>
      <c r="R423" s="18">
        <f>IF(OR($P423="",N($F423)=0),"",$P423/$F423)</f>
        <v/>
      </c>
      <c r="S423" s="21">
        <f>IF(OR($P423="",N($J423)=0),"",$P423/$J423)</f>
        <v/>
      </c>
      <c r="T423" s="22">
        <f>IF($S423="","",IF($S423&lt;=Configuración!$C$3,"En objetivo",IF($S423&lt;=Configuración!$C$4,"Alerta","Crítico")))</f>
        <v/>
      </c>
      <c r="U423" s="18">
        <f>IF(OR($Q423="",N(Configuración!$C$3)=0),"",$Q423/Configuración!$C$3)</f>
        <v/>
      </c>
      <c r="V423" s="22">
        <f>IF(OR($H423="",$I423=""),"",MAX(0,$H423-$I423))</f>
        <v/>
      </c>
      <c r="W423" s="16" t="n"/>
    </row>
    <row r="424">
      <c r="A424" s="19" t="n"/>
      <c r="B424" s="16" t="n"/>
      <c r="C424" s="16" t="n"/>
      <c r="D424" s="16" t="n"/>
      <c r="E424" s="16" t="n"/>
      <c r="F424" s="20" t="n"/>
      <c r="G424" s="20" t="n"/>
      <c r="H424" s="16" t="n"/>
      <c r="I424" s="16" t="n"/>
      <c r="J424" s="17" t="n"/>
      <c r="K424" s="17" t="n"/>
      <c r="L424" s="18">
        <f>IF($C424="","",N($F424)*N(IFERROR(INDEX('Vehículos y choferes'!$B$2:$B$16,MATCH($C424,'Vehículos y choferes'!$A$2:$A$16,0)),0))/100*N(IFERROR(INDEX('Vehículos y choferes'!$C$2:$C$16,MATCH($C424,'Vehículos y choferes'!$A$2:$A$16,0)),0)))</f>
        <v/>
      </c>
      <c r="M424" s="18">
        <f>IF($C424="","",N($F424)*N(IFERROR(INDEX('Vehículos y choferes'!$E$2:$E$16,MATCH($C424,'Vehículos y choferes'!$A$2:$A$16,0)),0)))</f>
        <v/>
      </c>
      <c r="N424" s="18">
        <f>IF($C424="","",N(IFERROR(INDEX('Vehículos y choferes'!$G$2:$G$16,MATCH($C424,'Vehículos y choferes'!$A$2:$A$16,0)),0)))</f>
        <v/>
      </c>
      <c r="O424" s="18">
        <f>IF(AND($D424="",$E424=""),"",N($G424)*(IF($D424="",0,IFERROR(INDEX('Vehículos y choferes'!$J$2:$J$31,MATCH($D424,'Vehículos y choferes'!$I$2:$I$31,0)),0))+IF($E424="",0,IFERROR(INDEX('Vehículos y choferes'!$J$2:$J$31,MATCH($E424,'Vehículos y choferes'!$I$2:$I$31,0)),0))))</f>
        <v/>
      </c>
      <c r="P424" s="18">
        <f>IF(AND($C424="",$D424=""),"",N($K424)+N($L424)+N($M424)+N($N424)+N($O424))</f>
        <v/>
      </c>
      <c r="Q424" s="18">
        <f>IF(OR($P424="",N($I424)=0),"",$P424/$I424)</f>
        <v/>
      </c>
      <c r="R424" s="18">
        <f>IF(OR($P424="",N($F424)=0),"",$P424/$F424)</f>
        <v/>
      </c>
      <c r="S424" s="21">
        <f>IF(OR($P424="",N($J424)=0),"",$P424/$J424)</f>
        <v/>
      </c>
      <c r="T424" s="22">
        <f>IF($S424="","",IF($S424&lt;=Configuración!$C$3,"En objetivo",IF($S424&lt;=Configuración!$C$4,"Alerta","Crítico")))</f>
        <v/>
      </c>
      <c r="U424" s="18">
        <f>IF(OR($Q424="",N(Configuración!$C$3)=0),"",$Q424/Configuración!$C$3)</f>
        <v/>
      </c>
      <c r="V424" s="22">
        <f>IF(OR($H424="",$I424=""),"",MAX(0,$H424-$I424))</f>
        <v/>
      </c>
      <c r="W424" s="16" t="n"/>
    </row>
    <row r="425">
      <c r="A425" s="19" t="n"/>
      <c r="B425" s="16" t="n"/>
      <c r="C425" s="16" t="n"/>
      <c r="D425" s="16" t="n"/>
      <c r="E425" s="16" t="n"/>
      <c r="F425" s="20" t="n"/>
      <c r="G425" s="20" t="n"/>
      <c r="H425" s="16" t="n"/>
      <c r="I425" s="16" t="n"/>
      <c r="J425" s="17" t="n"/>
      <c r="K425" s="17" t="n"/>
      <c r="L425" s="18">
        <f>IF($C425="","",N($F425)*N(IFERROR(INDEX('Vehículos y choferes'!$B$2:$B$16,MATCH($C425,'Vehículos y choferes'!$A$2:$A$16,0)),0))/100*N(IFERROR(INDEX('Vehículos y choferes'!$C$2:$C$16,MATCH($C425,'Vehículos y choferes'!$A$2:$A$16,0)),0)))</f>
        <v/>
      </c>
      <c r="M425" s="18">
        <f>IF($C425="","",N($F425)*N(IFERROR(INDEX('Vehículos y choferes'!$E$2:$E$16,MATCH($C425,'Vehículos y choferes'!$A$2:$A$16,0)),0)))</f>
        <v/>
      </c>
      <c r="N425" s="18">
        <f>IF($C425="","",N(IFERROR(INDEX('Vehículos y choferes'!$G$2:$G$16,MATCH($C425,'Vehículos y choferes'!$A$2:$A$16,0)),0)))</f>
        <v/>
      </c>
      <c r="O425" s="18">
        <f>IF(AND($D425="",$E425=""),"",N($G425)*(IF($D425="",0,IFERROR(INDEX('Vehículos y choferes'!$J$2:$J$31,MATCH($D425,'Vehículos y choferes'!$I$2:$I$31,0)),0))+IF($E425="",0,IFERROR(INDEX('Vehículos y choferes'!$J$2:$J$31,MATCH($E425,'Vehículos y choferes'!$I$2:$I$31,0)),0))))</f>
        <v/>
      </c>
      <c r="P425" s="18">
        <f>IF(AND($C425="",$D425=""),"",N($K425)+N($L425)+N($M425)+N($N425)+N($O425))</f>
        <v/>
      </c>
      <c r="Q425" s="18">
        <f>IF(OR($P425="",N($I425)=0),"",$P425/$I425)</f>
        <v/>
      </c>
      <c r="R425" s="18">
        <f>IF(OR($P425="",N($F425)=0),"",$P425/$F425)</f>
        <v/>
      </c>
      <c r="S425" s="21">
        <f>IF(OR($P425="",N($J425)=0),"",$P425/$J425)</f>
        <v/>
      </c>
      <c r="T425" s="22">
        <f>IF($S425="","",IF($S425&lt;=Configuración!$C$3,"En objetivo",IF($S425&lt;=Configuración!$C$4,"Alerta","Crítico")))</f>
        <v/>
      </c>
      <c r="U425" s="18">
        <f>IF(OR($Q425="",N(Configuración!$C$3)=0),"",$Q425/Configuración!$C$3)</f>
        <v/>
      </c>
      <c r="V425" s="22">
        <f>IF(OR($H425="",$I425=""),"",MAX(0,$H425-$I425))</f>
        <v/>
      </c>
      <c r="W425" s="16" t="n"/>
    </row>
    <row r="426">
      <c r="A426" s="19" t="n"/>
      <c r="B426" s="16" t="n"/>
      <c r="C426" s="16" t="n"/>
      <c r="D426" s="16" t="n"/>
      <c r="E426" s="16" t="n"/>
      <c r="F426" s="20" t="n"/>
      <c r="G426" s="20" t="n"/>
      <c r="H426" s="16" t="n"/>
      <c r="I426" s="16" t="n"/>
      <c r="J426" s="17" t="n"/>
      <c r="K426" s="17" t="n"/>
      <c r="L426" s="18">
        <f>IF($C426="","",N($F426)*N(IFERROR(INDEX('Vehículos y choferes'!$B$2:$B$16,MATCH($C426,'Vehículos y choferes'!$A$2:$A$16,0)),0))/100*N(IFERROR(INDEX('Vehículos y choferes'!$C$2:$C$16,MATCH($C426,'Vehículos y choferes'!$A$2:$A$16,0)),0)))</f>
        <v/>
      </c>
      <c r="M426" s="18">
        <f>IF($C426="","",N($F426)*N(IFERROR(INDEX('Vehículos y choferes'!$E$2:$E$16,MATCH($C426,'Vehículos y choferes'!$A$2:$A$16,0)),0)))</f>
        <v/>
      </c>
      <c r="N426" s="18">
        <f>IF($C426="","",N(IFERROR(INDEX('Vehículos y choferes'!$G$2:$G$16,MATCH($C426,'Vehículos y choferes'!$A$2:$A$16,0)),0)))</f>
        <v/>
      </c>
      <c r="O426" s="18">
        <f>IF(AND($D426="",$E426=""),"",N($G426)*(IF($D426="",0,IFERROR(INDEX('Vehículos y choferes'!$J$2:$J$31,MATCH($D426,'Vehículos y choferes'!$I$2:$I$31,0)),0))+IF($E426="",0,IFERROR(INDEX('Vehículos y choferes'!$J$2:$J$31,MATCH($E426,'Vehículos y choferes'!$I$2:$I$31,0)),0))))</f>
        <v/>
      </c>
      <c r="P426" s="18">
        <f>IF(AND($C426="",$D426=""),"",N($K426)+N($L426)+N($M426)+N($N426)+N($O426))</f>
        <v/>
      </c>
      <c r="Q426" s="18">
        <f>IF(OR($P426="",N($I426)=0),"",$P426/$I426)</f>
        <v/>
      </c>
      <c r="R426" s="18">
        <f>IF(OR($P426="",N($F426)=0),"",$P426/$F426)</f>
        <v/>
      </c>
      <c r="S426" s="21">
        <f>IF(OR($P426="",N($J426)=0),"",$P426/$J426)</f>
        <v/>
      </c>
      <c r="T426" s="22">
        <f>IF($S426="","",IF($S426&lt;=Configuración!$C$3,"En objetivo",IF($S426&lt;=Configuración!$C$4,"Alerta","Crítico")))</f>
        <v/>
      </c>
      <c r="U426" s="18">
        <f>IF(OR($Q426="",N(Configuración!$C$3)=0),"",$Q426/Configuración!$C$3)</f>
        <v/>
      </c>
      <c r="V426" s="22">
        <f>IF(OR($H426="",$I426=""),"",MAX(0,$H426-$I426))</f>
        <v/>
      </c>
      <c r="W426" s="16" t="n"/>
    </row>
    <row r="427">
      <c r="A427" s="19" t="n"/>
      <c r="B427" s="16" t="n"/>
      <c r="C427" s="16" t="n"/>
      <c r="D427" s="16" t="n"/>
      <c r="E427" s="16" t="n"/>
      <c r="F427" s="20" t="n"/>
      <c r="G427" s="20" t="n"/>
      <c r="H427" s="16" t="n"/>
      <c r="I427" s="16" t="n"/>
      <c r="J427" s="17" t="n"/>
      <c r="K427" s="17" t="n"/>
      <c r="L427" s="18">
        <f>IF($C427="","",N($F427)*N(IFERROR(INDEX('Vehículos y choferes'!$B$2:$B$16,MATCH($C427,'Vehículos y choferes'!$A$2:$A$16,0)),0))/100*N(IFERROR(INDEX('Vehículos y choferes'!$C$2:$C$16,MATCH($C427,'Vehículos y choferes'!$A$2:$A$16,0)),0)))</f>
        <v/>
      </c>
      <c r="M427" s="18">
        <f>IF($C427="","",N($F427)*N(IFERROR(INDEX('Vehículos y choferes'!$E$2:$E$16,MATCH($C427,'Vehículos y choferes'!$A$2:$A$16,0)),0)))</f>
        <v/>
      </c>
      <c r="N427" s="18">
        <f>IF($C427="","",N(IFERROR(INDEX('Vehículos y choferes'!$G$2:$G$16,MATCH($C427,'Vehículos y choferes'!$A$2:$A$16,0)),0)))</f>
        <v/>
      </c>
      <c r="O427" s="18">
        <f>IF(AND($D427="",$E427=""),"",N($G427)*(IF($D427="",0,IFERROR(INDEX('Vehículos y choferes'!$J$2:$J$31,MATCH($D427,'Vehículos y choferes'!$I$2:$I$31,0)),0))+IF($E427="",0,IFERROR(INDEX('Vehículos y choferes'!$J$2:$J$31,MATCH($E427,'Vehículos y choferes'!$I$2:$I$31,0)),0))))</f>
        <v/>
      </c>
      <c r="P427" s="18">
        <f>IF(AND($C427="",$D427=""),"",N($K427)+N($L427)+N($M427)+N($N427)+N($O427))</f>
        <v/>
      </c>
      <c r="Q427" s="18">
        <f>IF(OR($P427="",N($I427)=0),"",$P427/$I427)</f>
        <v/>
      </c>
      <c r="R427" s="18">
        <f>IF(OR($P427="",N($F427)=0),"",$P427/$F427)</f>
        <v/>
      </c>
      <c r="S427" s="21">
        <f>IF(OR($P427="",N($J427)=0),"",$P427/$J427)</f>
        <v/>
      </c>
      <c r="T427" s="22">
        <f>IF($S427="","",IF($S427&lt;=Configuración!$C$3,"En objetivo",IF($S427&lt;=Configuración!$C$4,"Alerta","Crítico")))</f>
        <v/>
      </c>
      <c r="U427" s="18">
        <f>IF(OR($Q427="",N(Configuración!$C$3)=0),"",$Q427/Configuración!$C$3)</f>
        <v/>
      </c>
      <c r="V427" s="22">
        <f>IF(OR($H427="",$I427=""),"",MAX(0,$H427-$I427))</f>
        <v/>
      </c>
      <c r="W427" s="16" t="n"/>
    </row>
    <row r="428">
      <c r="A428" s="19" t="n"/>
      <c r="B428" s="16" t="n"/>
      <c r="C428" s="16" t="n"/>
      <c r="D428" s="16" t="n"/>
      <c r="E428" s="16" t="n"/>
      <c r="F428" s="20" t="n"/>
      <c r="G428" s="20" t="n"/>
      <c r="H428" s="16" t="n"/>
      <c r="I428" s="16" t="n"/>
      <c r="J428" s="17" t="n"/>
      <c r="K428" s="17" t="n"/>
      <c r="L428" s="18">
        <f>IF($C428="","",N($F428)*N(IFERROR(INDEX('Vehículos y choferes'!$B$2:$B$16,MATCH($C428,'Vehículos y choferes'!$A$2:$A$16,0)),0))/100*N(IFERROR(INDEX('Vehículos y choferes'!$C$2:$C$16,MATCH($C428,'Vehículos y choferes'!$A$2:$A$16,0)),0)))</f>
        <v/>
      </c>
      <c r="M428" s="18">
        <f>IF($C428="","",N($F428)*N(IFERROR(INDEX('Vehículos y choferes'!$E$2:$E$16,MATCH($C428,'Vehículos y choferes'!$A$2:$A$16,0)),0)))</f>
        <v/>
      </c>
      <c r="N428" s="18">
        <f>IF($C428="","",N(IFERROR(INDEX('Vehículos y choferes'!$G$2:$G$16,MATCH($C428,'Vehículos y choferes'!$A$2:$A$16,0)),0)))</f>
        <v/>
      </c>
      <c r="O428" s="18">
        <f>IF(AND($D428="",$E428=""),"",N($G428)*(IF($D428="",0,IFERROR(INDEX('Vehículos y choferes'!$J$2:$J$31,MATCH($D428,'Vehículos y choferes'!$I$2:$I$31,0)),0))+IF($E428="",0,IFERROR(INDEX('Vehículos y choferes'!$J$2:$J$31,MATCH($E428,'Vehículos y choferes'!$I$2:$I$31,0)),0))))</f>
        <v/>
      </c>
      <c r="P428" s="18">
        <f>IF(AND($C428="",$D428=""),"",N($K428)+N($L428)+N($M428)+N($N428)+N($O428))</f>
        <v/>
      </c>
      <c r="Q428" s="18">
        <f>IF(OR($P428="",N($I428)=0),"",$P428/$I428)</f>
        <v/>
      </c>
      <c r="R428" s="18">
        <f>IF(OR($P428="",N($F428)=0),"",$P428/$F428)</f>
        <v/>
      </c>
      <c r="S428" s="21">
        <f>IF(OR($P428="",N($J428)=0),"",$P428/$J428)</f>
        <v/>
      </c>
      <c r="T428" s="22">
        <f>IF($S428="","",IF($S428&lt;=Configuración!$C$3,"En objetivo",IF($S428&lt;=Configuración!$C$4,"Alerta","Crítico")))</f>
        <v/>
      </c>
      <c r="U428" s="18">
        <f>IF(OR($Q428="",N(Configuración!$C$3)=0),"",$Q428/Configuración!$C$3)</f>
        <v/>
      </c>
      <c r="V428" s="22">
        <f>IF(OR($H428="",$I428=""),"",MAX(0,$H428-$I428))</f>
        <v/>
      </c>
      <c r="W428" s="16" t="n"/>
    </row>
    <row r="429">
      <c r="A429" s="19" t="n"/>
      <c r="B429" s="16" t="n"/>
      <c r="C429" s="16" t="n"/>
      <c r="D429" s="16" t="n"/>
      <c r="E429" s="16" t="n"/>
      <c r="F429" s="20" t="n"/>
      <c r="G429" s="20" t="n"/>
      <c r="H429" s="16" t="n"/>
      <c r="I429" s="16" t="n"/>
      <c r="J429" s="17" t="n"/>
      <c r="K429" s="17" t="n"/>
      <c r="L429" s="18">
        <f>IF($C429="","",N($F429)*N(IFERROR(INDEX('Vehículos y choferes'!$B$2:$B$16,MATCH($C429,'Vehículos y choferes'!$A$2:$A$16,0)),0))/100*N(IFERROR(INDEX('Vehículos y choferes'!$C$2:$C$16,MATCH($C429,'Vehículos y choferes'!$A$2:$A$16,0)),0)))</f>
        <v/>
      </c>
      <c r="M429" s="18">
        <f>IF($C429="","",N($F429)*N(IFERROR(INDEX('Vehículos y choferes'!$E$2:$E$16,MATCH($C429,'Vehículos y choferes'!$A$2:$A$16,0)),0)))</f>
        <v/>
      </c>
      <c r="N429" s="18">
        <f>IF($C429="","",N(IFERROR(INDEX('Vehículos y choferes'!$G$2:$G$16,MATCH($C429,'Vehículos y choferes'!$A$2:$A$16,0)),0)))</f>
        <v/>
      </c>
      <c r="O429" s="18">
        <f>IF(AND($D429="",$E429=""),"",N($G429)*(IF($D429="",0,IFERROR(INDEX('Vehículos y choferes'!$J$2:$J$31,MATCH($D429,'Vehículos y choferes'!$I$2:$I$31,0)),0))+IF($E429="",0,IFERROR(INDEX('Vehículos y choferes'!$J$2:$J$31,MATCH($E429,'Vehículos y choferes'!$I$2:$I$31,0)),0))))</f>
        <v/>
      </c>
      <c r="P429" s="18">
        <f>IF(AND($C429="",$D429=""),"",N($K429)+N($L429)+N($M429)+N($N429)+N($O429))</f>
        <v/>
      </c>
      <c r="Q429" s="18">
        <f>IF(OR($P429="",N($I429)=0),"",$P429/$I429)</f>
        <v/>
      </c>
      <c r="R429" s="18">
        <f>IF(OR($P429="",N($F429)=0),"",$P429/$F429)</f>
        <v/>
      </c>
      <c r="S429" s="21">
        <f>IF(OR($P429="",N($J429)=0),"",$P429/$J429)</f>
        <v/>
      </c>
      <c r="T429" s="22">
        <f>IF($S429="","",IF($S429&lt;=Configuración!$C$3,"En objetivo",IF($S429&lt;=Configuración!$C$4,"Alerta","Crítico")))</f>
        <v/>
      </c>
      <c r="U429" s="18">
        <f>IF(OR($Q429="",N(Configuración!$C$3)=0),"",$Q429/Configuración!$C$3)</f>
        <v/>
      </c>
      <c r="V429" s="22">
        <f>IF(OR($H429="",$I429=""),"",MAX(0,$H429-$I429))</f>
        <v/>
      </c>
      <c r="W429" s="16" t="n"/>
    </row>
    <row r="430">
      <c r="A430" s="19" t="n"/>
      <c r="B430" s="16" t="n"/>
      <c r="C430" s="16" t="n"/>
      <c r="D430" s="16" t="n"/>
      <c r="E430" s="16" t="n"/>
      <c r="F430" s="20" t="n"/>
      <c r="G430" s="20" t="n"/>
      <c r="H430" s="16" t="n"/>
      <c r="I430" s="16" t="n"/>
      <c r="J430" s="17" t="n"/>
      <c r="K430" s="17" t="n"/>
      <c r="L430" s="18">
        <f>IF($C430="","",N($F430)*N(IFERROR(INDEX('Vehículos y choferes'!$B$2:$B$16,MATCH($C430,'Vehículos y choferes'!$A$2:$A$16,0)),0))/100*N(IFERROR(INDEX('Vehículos y choferes'!$C$2:$C$16,MATCH($C430,'Vehículos y choferes'!$A$2:$A$16,0)),0)))</f>
        <v/>
      </c>
      <c r="M430" s="18">
        <f>IF($C430="","",N($F430)*N(IFERROR(INDEX('Vehículos y choferes'!$E$2:$E$16,MATCH($C430,'Vehículos y choferes'!$A$2:$A$16,0)),0)))</f>
        <v/>
      </c>
      <c r="N430" s="18">
        <f>IF($C430="","",N(IFERROR(INDEX('Vehículos y choferes'!$G$2:$G$16,MATCH($C430,'Vehículos y choferes'!$A$2:$A$16,0)),0)))</f>
        <v/>
      </c>
      <c r="O430" s="18">
        <f>IF(AND($D430="",$E430=""),"",N($G430)*(IF($D430="",0,IFERROR(INDEX('Vehículos y choferes'!$J$2:$J$31,MATCH($D430,'Vehículos y choferes'!$I$2:$I$31,0)),0))+IF($E430="",0,IFERROR(INDEX('Vehículos y choferes'!$J$2:$J$31,MATCH($E430,'Vehículos y choferes'!$I$2:$I$31,0)),0))))</f>
        <v/>
      </c>
      <c r="P430" s="18">
        <f>IF(AND($C430="",$D430=""),"",N($K430)+N($L430)+N($M430)+N($N430)+N($O430))</f>
        <v/>
      </c>
      <c r="Q430" s="18">
        <f>IF(OR($P430="",N($I430)=0),"",$P430/$I430)</f>
        <v/>
      </c>
      <c r="R430" s="18">
        <f>IF(OR($P430="",N($F430)=0),"",$P430/$F430)</f>
        <v/>
      </c>
      <c r="S430" s="21">
        <f>IF(OR($P430="",N($J430)=0),"",$P430/$J430)</f>
        <v/>
      </c>
      <c r="T430" s="22">
        <f>IF($S430="","",IF($S430&lt;=Configuración!$C$3,"En objetivo",IF($S430&lt;=Configuración!$C$4,"Alerta","Crítico")))</f>
        <v/>
      </c>
      <c r="U430" s="18">
        <f>IF(OR($Q430="",N(Configuración!$C$3)=0),"",$Q430/Configuración!$C$3)</f>
        <v/>
      </c>
      <c r="V430" s="22">
        <f>IF(OR($H430="",$I430=""),"",MAX(0,$H430-$I430))</f>
        <v/>
      </c>
      <c r="W430" s="16" t="n"/>
    </row>
    <row r="431">
      <c r="A431" s="19" t="n"/>
      <c r="B431" s="16" t="n"/>
      <c r="C431" s="16" t="n"/>
      <c r="D431" s="16" t="n"/>
      <c r="E431" s="16" t="n"/>
      <c r="F431" s="20" t="n"/>
      <c r="G431" s="20" t="n"/>
      <c r="H431" s="16" t="n"/>
      <c r="I431" s="16" t="n"/>
      <c r="J431" s="17" t="n"/>
      <c r="K431" s="17" t="n"/>
      <c r="L431" s="18">
        <f>IF($C431="","",N($F431)*N(IFERROR(INDEX('Vehículos y choferes'!$B$2:$B$16,MATCH($C431,'Vehículos y choferes'!$A$2:$A$16,0)),0))/100*N(IFERROR(INDEX('Vehículos y choferes'!$C$2:$C$16,MATCH($C431,'Vehículos y choferes'!$A$2:$A$16,0)),0)))</f>
        <v/>
      </c>
      <c r="M431" s="18">
        <f>IF($C431="","",N($F431)*N(IFERROR(INDEX('Vehículos y choferes'!$E$2:$E$16,MATCH($C431,'Vehículos y choferes'!$A$2:$A$16,0)),0)))</f>
        <v/>
      </c>
      <c r="N431" s="18">
        <f>IF($C431="","",N(IFERROR(INDEX('Vehículos y choferes'!$G$2:$G$16,MATCH($C431,'Vehículos y choferes'!$A$2:$A$16,0)),0)))</f>
        <v/>
      </c>
      <c r="O431" s="18">
        <f>IF(AND($D431="",$E431=""),"",N($G431)*(IF($D431="",0,IFERROR(INDEX('Vehículos y choferes'!$J$2:$J$31,MATCH($D431,'Vehículos y choferes'!$I$2:$I$31,0)),0))+IF($E431="",0,IFERROR(INDEX('Vehículos y choferes'!$J$2:$J$31,MATCH($E431,'Vehículos y choferes'!$I$2:$I$31,0)),0))))</f>
        <v/>
      </c>
      <c r="P431" s="18">
        <f>IF(AND($C431="",$D431=""),"",N($K431)+N($L431)+N($M431)+N($N431)+N($O431))</f>
        <v/>
      </c>
      <c r="Q431" s="18">
        <f>IF(OR($P431="",N($I431)=0),"",$P431/$I431)</f>
        <v/>
      </c>
      <c r="R431" s="18">
        <f>IF(OR($P431="",N($F431)=0),"",$P431/$F431)</f>
        <v/>
      </c>
      <c r="S431" s="21">
        <f>IF(OR($P431="",N($J431)=0),"",$P431/$J431)</f>
        <v/>
      </c>
      <c r="T431" s="22">
        <f>IF($S431="","",IF($S431&lt;=Configuración!$C$3,"En objetivo",IF($S431&lt;=Configuración!$C$4,"Alerta","Crítico")))</f>
        <v/>
      </c>
      <c r="U431" s="18">
        <f>IF(OR($Q431="",N(Configuración!$C$3)=0),"",$Q431/Configuración!$C$3)</f>
        <v/>
      </c>
      <c r="V431" s="22">
        <f>IF(OR($H431="",$I431=""),"",MAX(0,$H431-$I431))</f>
        <v/>
      </c>
      <c r="W431" s="16" t="n"/>
    </row>
    <row r="432">
      <c r="A432" s="19" t="n"/>
      <c r="B432" s="16" t="n"/>
      <c r="C432" s="16" t="n"/>
      <c r="D432" s="16" t="n"/>
      <c r="E432" s="16" t="n"/>
      <c r="F432" s="20" t="n"/>
      <c r="G432" s="20" t="n"/>
      <c r="H432" s="16" t="n"/>
      <c r="I432" s="16" t="n"/>
      <c r="J432" s="17" t="n"/>
      <c r="K432" s="17" t="n"/>
      <c r="L432" s="18">
        <f>IF($C432="","",N($F432)*N(IFERROR(INDEX('Vehículos y choferes'!$B$2:$B$16,MATCH($C432,'Vehículos y choferes'!$A$2:$A$16,0)),0))/100*N(IFERROR(INDEX('Vehículos y choferes'!$C$2:$C$16,MATCH($C432,'Vehículos y choferes'!$A$2:$A$16,0)),0)))</f>
        <v/>
      </c>
      <c r="M432" s="18">
        <f>IF($C432="","",N($F432)*N(IFERROR(INDEX('Vehículos y choferes'!$E$2:$E$16,MATCH($C432,'Vehículos y choferes'!$A$2:$A$16,0)),0)))</f>
        <v/>
      </c>
      <c r="N432" s="18">
        <f>IF($C432="","",N(IFERROR(INDEX('Vehículos y choferes'!$G$2:$G$16,MATCH($C432,'Vehículos y choferes'!$A$2:$A$16,0)),0)))</f>
        <v/>
      </c>
      <c r="O432" s="18">
        <f>IF(AND($D432="",$E432=""),"",N($G432)*(IF($D432="",0,IFERROR(INDEX('Vehículos y choferes'!$J$2:$J$31,MATCH($D432,'Vehículos y choferes'!$I$2:$I$31,0)),0))+IF($E432="",0,IFERROR(INDEX('Vehículos y choferes'!$J$2:$J$31,MATCH($E432,'Vehículos y choferes'!$I$2:$I$31,0)),0))))</f>
        <v/>
      </c>
      <c r="P432" s="18">
        <f>IF(AND($C432="",$D432=""),"",N($K432)+N($L432)+N($M432)+N($N432)+N($O432))</f>
        <v/>
      </c>
      <c r="Q432" s="18">
        <f>IF(OR($P432="",N($I432)=0),"",$P432/$I432)</f>
        <v/>
      </c>
      <c r="R432" s="18">
        <f>IF(OR($P432="",N($F432)=0),"",$P432/$F432)</f>
        <v/>
      </c>
      <c r="S432" s="21">
        <f>IF(OR($P432="",N($J432)=0),"",$P432/$J432)</f>
        <v/>
      </c>
      <c r="T432" s="22">
        <f>IF($S432="","",IF($S432&lt;=Configuración!$C$3,"En objetivo",IF($S432&lt;=Configuración!$C$4,"Alerta","Crítico")))</f>
        <v/>
      </c>
      <c r="U432" s="18">
        <f>IF(OR($Q432="",N(Configuración!$C$3)=0),"",$Q432/Configuración!$C$3)</f>
        <v/>
      </c>
      <c r="V432" s="22">
        <f>IF(OR($H432="",$I432=""),"",MAX(0,$H432-$I432))</f>
        <v/>
      </c>
      <c r="W432" s="16" t="n"/>
    </row>
    <row r="433">
      <c r="A433" s="19" t="n"/>
      <c r="B433" s="16" t="n"/>
      <c r="C433" s="16" t="n"/>
      <c r="D433" s="16" t="n"/>
      <c r="E433" s="16" t="n"/>
      <c r="F433" s="20" t="n"/>
      <c r="G433" s="20" t="n"/>
      <c r="H433" s="16" t="n"/>
      <c r="I433" s="16" t="n"/>
      <c r="J433" s="17" t="n"/>
      <c r="K433" s="17" t="n"/>
      <c r="L433" s="18">
        <f>IF($C433="","",N($F433)*N(IFERROR(INDEX('Vehículos y choferes'!$B$2:$B$16,MATCH($C433,'Vehículos y choferes'!$A$2:$A$16,0)),0))/100*N(IFERROR(INDEX('Vehículos y choferes'!$C$2:$C$16,MATCH($C433,'Vehículos y choferes'!$A$2:$A$16,0)),0)))</f>
        <v/>
      </c>
      <c r="M433" s="18">
        <f>IF($C433="","",N($F433)*N(IFERROR(INDEX('Vehículos y choferes'!$E$2:$E$16,MATCH($C433,'Vehículos y choferes'!$A$2:$A$16,0)),0)))</f>
        <v/>
      </c>
      <c r="N433" s="18">
        <f>IF($C433="","",N(IFERROR(INDEX('Vehículos y choferes'!$G$2:$G$16,MATCH($C433,'Vehículos y choferes'!$A$2:$A$16,0)),0)))</f>
        <v/>
      </c>
      <c r="O433" s="18">
        <f>IF(AND($D433="",$E433=""),"",N($G433)*(IF($D433="",0,IFERROR(INDEX('Vehículos y choferes'!$J$2:$J$31,MATCH($D433,'Vehículos y choferes'!$I$2:$I$31,0)),0))+IF($E433="",0,IFERROR(INDEX('Vehículos y choferes'!$J$2:$J$31,MATCH($E433,'Vehículos y choferes'!$I$2:$I$31,0)),0))))</f>
        <v/>
      </c>
      <c r="P433" s="18">
        <f>IF(AND($C433="",$D433=""),"",N($K433)+N($L433)+N($M433)+N($N433)+N($O433))</f>
        <v/>
      </c>
      <c r="Q433" s="18">
        <f>IF(OR($P433="",N($I433)=0),"",$P433/$I433)</f>
        <v/>
      </c>
      <c r="R433" s="18">
        <f>IF(OR($P433="",N($F433)=0),"",$P433/$F433)</f>
        <v/>
      </c>
      <c r="S433" s="21">
        <f>IF(OR($P433="",N($J433)=0),"",$P433/$J433)</f>
        <v/>
      </c>
      <c r="T433" s="22">
        <f>IF($S433="","",IF($S433&lt;=Configuración!$C$3,"En objetivo",IF($S433&lt;=Configuración!$C$4,"Alerta","Crítico")))</f>
        <v/>
      </c>
      <c r="U433" s="18">
        <f>IF(OR($Q433="",N(Configuración!$C$3)=0),"",$Q433/Configuración!$C$3)</f>
        <v/>
      </c>
      <c r="V433" s="22">
        <f>IF(OR($H433="",$I433=""),"",MAX(0,$H433-$I433))</f>
        <v/>
      </c>
      <c r="W433" s="16" t="n"/>
    </row>
    <row r="434">
      <c r="A434" s="19" t="n"/>
      <c r="B434" s="16" t="n"/>
      <c r="C434" s="16" t="n"/>
      <c r="D434" s="16" t="n"/>
      <c r="E434" s="16" t="n"/>
      <c r="F434" s="20" t="n"/>
      <c r="G434" s="20" t="n"/>
      <c r="H434" s="16" t="n"/>
      <c r="I434" s="16" t="n"/>
      <c r="J434" s="17" t="n"/>
      <c r="K434" s="17" t="n"/>
      <c r="L434" s="18">
        <f>IF($C434="","",N($F434)*N(IFERROR(INDEX('Vehículos y choferes'!$B$2:$B$16,MATCH($C434,'Vehículos y choferes'!$A$2:$A$16,0)),0))/100*N(IFERROR(INDEX('Vehículos y choferes'!$C$2:$C$16,MATCH($C434,'Vehículos y choferes'!$A$2:$A$16,0)),0)))</f>
        <v/>
      </c>
      <c r="M434" s="18">
        <f>IF($C434="","",N($F434)*N(IFERROR(INDEX('Vehículos y choferes'!$E$2:$E$16,MATCH($C434,'Vehículos y choferes'!$A$2:$A$16,0)),0)))</f>
        <v/>
      </c>
      <c r="N434" s="18">
        <f>IF($C434="","",N(IFERROR(INDEX('Vehículos y choferes'!$G$2:$G$16,MATCH($C434,'Vehículos y choferes'!$A$2:$A$16,0)),0)))</f>
        <v/>
      </c>
      <c r="O434" s="18">
        <f>IF(AND($D434="",$E434=""),"",N($G434)*(IF($D434="",0,IFERROR(INDEX('Vehículos y choferes'!$J$2:$J$31,MATCH($D434,'Vehículos y choferes'!$I$2:$I$31,0)),0))+IF($E434="",0,IFERROR(INDEX('Vehículos y choferes'!$J$2:$J$31,MATCH($E434,'Vehículos y choferes'!$I$2:$I$31,0)),0))))</f>
        <v/>
      </c>
      <c r="P434" s="18">
        <f>IF(AND($C434="",$D434=""),"",N($K434)+N($L434)+N($M434)+N($N434)+N($O434))</f>
        <v/>
      </c>
      <c r="Q434" s="18">
        <f>IF(OR($P434="",N($I434)=0),"",$P434/$I434)</f>
        <v/>
      </c>
      <c r="R434" s="18">
        <f>IF(OR($P434="",N($F434)=0),"",$P434/$F434)</f>
        <v/>
      </c>
      <c r="S434" s="21">
        <f>IF(OR($P434="",N($J434)=0),"",$P434/$J434)</f>
        <v/>
      </c>
      <c r="T434" s="22">
        <f>IF($S434="","",IF($S434&lt;=Configuración!$C$3,"En objetivo",IF($S434&lt;=Configuración!$C$4,"Alerta","Crítico")))</f>
        <v/>
      </c>
      <c r="U434" s="18">
        <f>IF(OR($Q434="",N(Configuración!$C$3)=0),"",$Q434/Configuración!$C$3)</f>
        <v/>
      </c>
      <c r="V434" s="22">
        <f>IF(OR($H434="",$I434=""),"",MAX(0,$H434-$I434))</f>
        <v/>
      </c>
      <c r="W434" s="16" t="n"/>
    </row>
    <row r="435">
      <c r="A435" s="19" t="n"/>
      <c r="B435" s="16" t="n"/>
      <c r="C435" s="16" t="n"/>
      <c r="D435" s="16" t="n"/>
      <c r="E435" s="16" t="n"/>
      <c r="F435" s="20" t="n"/>
      <c r="G435" s="20" t="n"/>
      <c r="H435" s="16" t="n"/>
      <c r="I435" s="16" t="n"/>
      <c r="J435" s="17" t="n"/>
      <c r="K435" s="17" t="n"/>
      <c r="L435" s="18">
        <f>IF($C435="","",N($F435)*N(IFERROR(INDEX('Vehículos y choferes'!$B$2:$B$16,MATCH($C435,'Vehículos y choferes'!$A$2:$A$16,0)),0))/100*N(IFERROR(INDEX('Vehículos y choferes'!$C$2:$C$16,MATCH($C435,'Vehículos y choferes'!$A$2:$A$16,0)),0)))</f>
        <v/>
      </c>
      <c r="M435" s="18">
        <f>IF($C435="","",N($F435)*N(IFERROR(INDEX('Vehículos y choferes'!$E$2:$E$16,MATCH($C435,'Vehículos y choferes'!$A$2:$A$16,0)),0)))</f>
        <v/>
      </c>
      <c r="N435" s="18">
        <f>IF($C435="","",N(IFERROR(INDEX('Vehículos y choferes'!$G$2:$G$16,MATCH($C435,'Vehículos y choferes'!$A$2:$A$16,0)),0)))</f>
        <v/>
      </c>
      <c r="O435" s="18">
        <f>IF(AND($D435="",$E435=""),"",N($G435)*(IF($D435="",0,IFERROR(INDEX('Vehículos y choferes'!$J$2:$J$31,MATCH($D435,'Vehículos y choferes'!$I$2:$I$31,0)),0))+IF($E435="",0,IFERROR(INDEX('Vehículos y choferes'!$J$2:$J$31,MATCH($E435,'Vehículos y choferes'!$I$2:$I$31,0)),0))))</f>
        <v/>
      </c>
      <c r="P435" s="18">
        <f>IF(AND($C435="",$D435=""),"",N($K435)+N($L435)+N($M435)+N($N435)+N($O435))</f>
        <v/>
      </c>
      <c r="Q435" s="18">
        <f>IF(OR($P435="",N($I435)=0),"",$P435/$I435)</f>
        <v/>
      </c>
      <c r="R435" s="18">
        <f>IF(OR($P435="",N($F435)=0),"",$P435/$F435)</f>
        <v/>
      </c>
      <c r="S435" s="21">
        <f>IF(OR($P435="",N($J435)=0),"",$P435/$J435)</f>
        <v/>
      </c>
      <c r="T435" s="22">
        <f>IF($S435="","",IF($S435&lt;=Configuración!$C$3,"En objetivo",IF($S435&lt;=Configuración!$C$4,"Alerta","Crítico")))</f>
        <v/>
      </c>
      <c r="U435" s="18">
        <f>IF(OR($Q435="",N(Configuración!$C$3)=0),"",$Q435/Configuración!$C$3)</f>
        <v/>
      </c>
      <c r="V435" s="22">
        <f>IF(OR($H435="",$I435=""),"",MAX(0,$H435-$I435))</f>
        <v/>
      </c>
      <c r="W435" s="16" t="n"/>
    </row>
    <row r="436">
      <c r="A436" s="19" t="n"/>
      <c r="B436" s="16" t="n"/>
      <c r="C436" s="16" t="n"/>
      <c r="D436" s="16" t="n"/>
      <c r="E436" s="16" t="n"/>
      <c r="F436" s="20" t="n"/>
      <c r="G436" s="20" t="n"/>
      <c r="H436" s="16" t="n"/>
      <c r="I436" s="16" t="n"/>
      <c r="J436" s="17" t="n"/>
      <c r="K436" s="17" t="n"/>
      <c r="L436" s="18">
        <f>IF($C436="","",N($F436)*N(IFERROR(INDEX('Vehículos y choferes'!$B$2:$B$16,MATCH($C436,'Vehículos y choferes'!$A$2:$A$16,0)),0))/100*N(IFERROR(INDEX('Vehículos y choferes'!$C$2:$C$16,MATCH($C436,'Vehículos y choferes'!$A$2:$A$16,0)),0)))</f>
        <v/>
      </c>
      <c r="M436" s="18">
        <f>IF($C436="","",N($F436)*N(IFERROR(INDEX('Vehículos y choferes'!$E$2:$E$16,MATCH($C436,'Vehículos y choferes'!$A$2:$A$16,0)),0)))</f>
        <v/>
      </c>
      <c r="N436" s="18">
        <f>IF($C436="","",N(IFERROR(INDEX('Vehículos y choferes'!$G$2:$G$16,MATCH($C436,'Vehículos y choferes'!$A$2:$A$16,0)),0)))</f>
        <v/>
      </c>
      <c r="O436" s="18">
        <f>IF(AND($D436="",$E436=""),"",N($G436)*(IF($D436="",0,IFERROR(INDEX('Vehículos y choferes'!$J$2:$J$31,MATCH($D436,'Vehículos y choferes'!$I$2:$I$31,0)),0))+IF($E436="",0,IFERROR(INDEX('Vehículos y choferes'!$J$2:$J$31,MATCH($E436,'Vehículos y choferes'!$I$2:$I$31,0)),0))))</f>
        <v/>
      </c>
      <c r="P436" s="18">
        <f>IF(AND($C436="",$D436=""),"",N($K436)+N($L436)+N($M436)+N($N436)+N($O436))</f>
        <v/>
      </c>
      <c r="Q436" s="18">
        <f>IF(OR($P436="",N($I436)=0),"",$P436/$I436)</f>
        <v/>
      </c>
      <c r="R436" s="18">
        <f>IF(OR($P436="",N($F436)=0),"",$P436/$F436)</f>
        <v/>
      </c>
      <c r="S436" s="21">
        <f>IF(OR($P436="",N($J436)=0),"",$P436/$J436)</f>
        <v/>
      </c>
      <c r="T436" s="22">
        <f>IF($S436="","",IF($S436&lt;=Configuración!$C$3,"En objetivo",IF($S436&lt;=Configuración!$C$4,"Alerta","Crítico")))</f>
        <v/>
      </c>
      <c r="U436" s="18">
        <f>IF(OR($Q436="",N(Configuración!$C$3)=0),"",$Q436/Configuración!$C$3)</f>
        <v/>
      </c>
      <c r="V436" s="22">
        <f>IF(OR($H436="",$I436=""),"",MAX(0,$H436-$I436))</f>
        <v/>
      </c>
      <c r="W436" s="16" t="n"/>
    </row>
    <row r="437">
      <c r="A437" s="19" t="n"/>
      <c r="B437" s="16" t="n"/>
      <c r="C437" s="16" t="n"/>
      <c r="D437" s="16" t="n"/>
      <c r="E437" s="16" t="n"/>
      <c r="F437" s="20" t="n"/>
      <c r="G437" s="20" t="n"/>
      <c r="H437" s="16" t="n"/>
      <c r="I437" s="16" t="n"/>
      <c r="J437" s="17" t="n"/>
      <c r="K437" s="17" t="n"/>
      <c r="L437" s="18">
        <f>IF($C437="","",N($F437)*N(IFERROR(INDEX('Vehículos y choferes'!$B$2:$B$16,MATCH($C437,'Vehículos y choferes'!$A$2:$A$16,0)),0))/100*N(IFERROR(INDEX('Vehículos y choferes'!$C$2:$C$16,MATCH($C437,'Vehículos y choferes'!$A$2:$A$16,0)),0)))</f>
        <v/>
      </c>
      <c r="M437" s="18">
        <f>IF($C437="","",N($F437)*N(IFERROR(INDEX('Vehículos y choferes'!$E$2:$E$16,MATCH($C437,'Vehículos y choferes'!$A$2:$A$16,0)),0)))</f>
        <v/>
      </c>
      <c r="N437" s="18">
        <f>IF($C437="","",N(IFERROR(INDEX('Vehículos y choferes'!$G$2:$G$16,MATCH($C437,'Vehículos y choferes'!$A$2:$A$16,0)),0)))</f>
        <v/>
      </c>
      <c r="O437" s="18">
        <f>IF(AND($D437="",$E437=""),"",N($G437)*(IF($D437="",0,IFERROR(INDEX('Vehículos y choferes'!$J$2:$J$31,MATCH($D437,'Vehículos y choferes'!$I$2:$I$31,0)),0))+IF($E437="",0,IFERROR(INDEX('Vehículos y choferes'!$J$2:$J$31,MATCH($E437,'Vehículos y choferes'!$I$2:$I$31,0)),0))))</f>
        <v/>
      </c>
      <c r="P437" s="18">
        <f>IF(AND($C437="",$D437=""),"",N($K437)+N($L437)+N($M437)+N($N437)+N($O437))</f>
        <v/>
      </c>
      <c r="Q437" s="18">
        <f>IF(OR($P437="",N($I437)=0),"",$P437/$I437)</f>
        <v/>
      </c>
      <c r="R437" s="18">
        <f>IF(OR($P437="",N($F437)=0),"",$P437/$F437)</f>
        <v/>
      </c>
      <c r="S437" s="21">
        <f>IF(OR($P437="",N($J437)=0),"",$P437/$J437)</f>
        <v/>
      </c>
      <c r="T437" s="22">
        <f>IF($S437="","",IF($S437&lt;=Configuración!$C$3,"En objetivo",IF($S437&lt;=Configuración!$C$4,"Alerta","Crítico")))</f>
        <v/>
      </c>
      <c r="U437" s="18">
        <f>IF(OR($Q437="",N(Configuración!$C$3)=0),"",$Q437/Configuración!$C$3)</f>
        <v/>
      </c>
      <c r="V437" s="22">
        <f>IF(OR($H437="",$I437=""),"",MAX(0,$H437-$I437))</f>
        <v/>
      </c>
      <c r="W437" s="16" t="n"/>
    </row>
    <row r="438">
      <c r="A438" s="19" t="n"/>
      <c r="B438" s="16" t="n"/>
      <c r="C438" s="16" t="n"/>
      <c r="D438" s="16" t="n"/>
      <c r="E438" s="16" t="n"/>
      <c r="F438" s="20" t="n"/>
      <c r="G438" s="20" t="n"/>
      <c r="H438" s="16" t="n"/>
      <c r="I438" s="16" t="n"/>
      <c r="J438" s="17" t="n"/>
      <c r="K438" s="17" t="n"/>
      <c r="L438" s="18">
        <f>IF($C438="","",N($F438)*N(IFERROR(INDEX('Vehículos y choferes'!$B$2:$B$16,MATCH($C438,'Vehículos y choferes'!$A$2:$A$16,0)),0))/100*N(IFERROR(INDEX('Vehículos y choferes'!$C$2:$C$16,MATCH($C438,'Vehículos y choferes'!$A$2:$A$16,0)),0)))</f>
        <v/>
      </c>
      <c r="M438" s="18">
        <f>IF($C438="","",N($F438)*N(IFERROR(INDEX('Vehículos y choferes'!$E$2:$E$16,MATCH($C438,'Vehículos y choferes'!$A$2:$A$16,0)),0)))</f>
        <v/>
      </c>
      <c r="N438" s="18">
        <f>IF($C438="","",N(IFERROR(INDEX('Vehículos y choferes'!$G$2:$G$16,MATCH($C438,'Vehículos y choferes'!$A$2:$A$16,0)),0)))</f>
        <v/>
      </c>
      <c r="O438" s="18">
        <f>IF(AND($D438="",$E438=""),"",N($G438)*(IF($D438="",0,IFERROR(INDEX('Vehículos y choferes'!$J$2:$J$31,MATCH($D438,'Vehículos y choferes'!$I$2:$I$31,0)),0))+IF($E438="",0,IFERROR(INDEX('Vehículos y choferes'!$J$2:$J$31,MATCH($E438,'Vehículos y choferes'!$I$2:$I$31,0)),0))))</f>
        <v/>
      </c>
      <c r="P438" s="18">
        <f>IF(AND($C438="",$D438=""),"",N($K438)+N($L438)+N($M438)+N($N438)+N($O438))</f>
        <v/>
      </c>
      <c r="Q438" s="18">
        <f>IF(OR($P438="",N($I438)=0),"",$P438/$I438)</f>
        <v/>
      </c>
      <c r="R438" s="18">
        <f>IF(OR($P438="",N($F438)=0),"",$P438/$F438)</f>
        <v/>
      </c>
      <c r="S438" s="21">
        <f>IF(OR($P438="",N($J438)=0),"",$P438/$J438)</f>
        <v/>
      </c>
      <c r="T438" s="22">
        <f>IF($S438="","",IF($S438&lt;=Configuración!$C$3,"En objetivo",IF($S438&lt;=Configuración!$C$4,"Alerta","Crítico")))</f>
        <v/>
      </c>
      <c r="U438" s="18">
        <f>IF(OR($Q438="",N(Configuración!$C$3)=0),"",$Q438/Configuración!$C$3)</f>
        <v/>
      </c>
      <c r="V438" s="22">
        <f>IF(OR($H438="",$I438=""),"",MAX(0,$H438-$I438))</f>
        <v/>
      </c>
      <c r="W438" s="16" t="n"/>
    </row>
    <row r="439">
      <c r="A439" s="19" t="n"/>
      <c r="B439" s="16" t="n"/>
      <c r="C439" s="16" t="n"/>
      <c r="D439" s="16" t="n"/>
      <c r="E439" s="16" t="n"/>
      <c r="F439" s="20" t="n"/>
      <c r="G439" s="20" t="n"/>
      <c r="H439" s="16" t="n"/>
      <c r="I439" s="16" t="n"/>
      <c r="J439" s="17" t="n"/>
      <c r="K439" s="17" t="n"/>
      <c r="L439" s="18">
        <f>IF($C439="","",N($F439)*N(IFERROR(INDEX('Vehículos y choferes'!$B$2:$B$16,MATCH($C439,'Vehículos y choferes'!$A$2:$A$16,0)),0))/100*N(IFERROR(INDEX('Vehículos y choferes'!$C$2:$C$16,MATCH($C439,'Vehículos y choferes'!$A$2:$A$16,0)),0)))</f>
        <v/>
      </c>
      <c r="M439" s="18">
        <f>IF($C439="","",N($F439)*N(IFERROR(INDEX('Vehículos y choferes'!$E$2:$E$16,MATCH($C439,'Vehículos y choferes'!$A$2:$A$16,0)),0)))</f>
        <v/>
      </c>
      <c r="N439" s="18">
        <f>IF($C439="","",N(IFERROR(INDEX('Vehículos y choferes'!$G$2:$G$16,MATCH($C439,'Vehículos y choferes'!$A$2:$A$16,0)),0)))</f>
        <v/>
      </c>
      <c r="O439" s="18">
        <f>IF(AND($D439="",$E439=""),"",N($G439)*(IF($D439="",0,IFERROR(INDEX('Vehículos y choferes'!$J$2:$J$31,MATCH($D439,'Vehículos y choferes'!$I$2:$I$31,0)),0))+IF($E439="",0,IFERROR(INDEX('Vehículos y choferes'!$J$2:$J$31,MATCH($E439,'Vehículos y choferes'!$I$2:$I$31,0)),0))))</f>
        <v/>
      </c>
      <c r="P439" s="18">
        <f>IF(AND($C439="",$D439=""),"",N($K439)+N($L439)+N($M439)+N($N439)+N($O439))</f>
        <v/>
      </c>
      <c r="Q439" s="18">
        <f>IF(OR($P439="",N($I439)=0),"",$P439/$I439)</f>
        <v/>
      </c>
      <c r="R439" s="18">
        <f>IF(OR($P439="",N($F439)=0),"",$P439/$F439)</f>
        <v/>
      </c>
      <c r="S439" s="21">
        <f>IF(OR($P439="",N($J439)=0),"",$P439/$J439)</f>
        <v/>
      </c>
      <c r="T439" s="22">
        <f>IF($S439="","",IF($S439&lt;=Configuración!$C$3,"En objetivo",IF($S439&lt;=Configuración!$C$4,"Alerta","Crítico")))</f>
        <v/>
      </c>
      <c r="U439" s="18">
        <f>IF(OR($Q439="",N(Configuración!$C$3)=0),"",$Q439/Configuración!$C$3)</f>
        <v/>
      </c>
      <c r="V439" s="22">
        <f>IF(OR($H439="",$I439=""),"",MAX(0,$H439-$I439))</f>
        <v/>
      </c>
      <c r="W439" s="16" t="n"/>
    </row>
    <row r="440">
      <c r="A440" s="19" t="n"/>
      <c r="B440" s="16" t="n"/>
      <c r="C440" s="16" t="n"/>
      <c r="D440" s="16" t="n"/>
      <c r="E440" s="16" t="n"/>
      <c r="F440" s="20" t="n"/>
      <c r="G440" s="20" t="n"/>
      <c r="H440" s="16" t="n"/>
      <c r="I440" s="16" t="n"/>
      <c r="J440" s="17" t="n"/>
      <c r="K440" s="17" t="n"/>
      <c r="L440" s="18">
        <f>IF($C440="","",N($F440)*N(IFERROR(INDEX('Vehículos y choferes'!$B$2:$B$16,MATCH($C440,'Vehículos y choferes'!$A$2:$A$16,0)),0))/100*N(IFERROR(INDEX('Vehículos y choferes'!$C$2:$C$16,MATCH($C440,'Vehículos y choferes'!$A$2:$A$16,0)),0)))</f>
        <v/>
      </c>
      <c r="M440" s="18">
        <f>IF($C440="","",N($F440)*N(IFERROR(INDEX('Vehículos y choferes'!$E$2:$E$16,MATCH($C440,'Vehículos y choferes'!$A$2:$A$16,0)),0)))</f>
        <v/>
      </c>
      <c r="N440" s="18">
        <f>IF($C440="","",N(IFERROR(INDEX('Vehículos y choferes'!$G$2:$G$16,MATCH($C440,'Vehículos y choferes'!$A$2:$A$16,0)),0)))</f>
        <v/>
      </c>
      <c r="O440" s="18">
        <f>IF(AND($D440="",$E440=""),"",N($G440)*(IF($D440="",0,IFERROR(INDEX('Vehículos y choferes'!$J$2:$J$31,MATCH($D440,'Vehículos y choferes'!$I$2:$I$31,0)),0))+IF($E440="",0,IFERROR(INDEX('Vehículos y choferes'!$J$2:$J$31,MATCH($E440,'Vehículos y choferes'!$I$2:$I$31,0)),0))))</f>
        <v/>
      </c>
      <c r="P440" s="18">
        <f>IF(AND($C440="",$D440=""),"",N($K440)+N($L440)+N($M440)+N($N440)+N($O440))</f>
        <v/>
      </c>
      <c r="Q440" s="18">
        <f>IF(OR($P440="",N($I440)=0),"",$P440/$I440)</f>
        <v/>
      </c>
      <c r="R440" s="18">
        <f>IF(OR($P440="",N($F440)=0),"",$P440/$F440)</f>
        <v/>
      </c>
      <c r="S440" s="21">
        <f>IF(OR($P440="",N($J440)=0),"",$P440/$J440)</f>
        <v/>
      </c>
      <c r="T440" s="22">
        <f>IF($S440="","",IF($S440&lt;=Configuración!$C$3,"En objetivo",IF($S440&lt;=Configuración!$C$4,"Alerta","Crítico")))</f>
        <v/>
      </c>
      <c r="U440" s="18">
        <f>IF(OR($Q440="",N(Configuración!$C$3)=0),"",$Q440/Configuración!$C$3)</f>
        <v/>
      </c>
      <c r="V440" s="22">
        <f>IF(OR($H440="",$I440=""),"",MAX(0,$H440-$I440))</f>
        <v/>
      </c>
      <c r="W440" s="16" t="n"/>
    </row>
    <row r="441">
      <c r="A441" s="19" t="n"/>
      <c r="B441" s="16" t="n"/>
      <c r="C441" s="16" t="n"/>
      <c r="D441" s="16" t="n"/>
      <c r="E441" s="16" t="n"/>
      <c r="F441" s="20" t="n"/>
      <c r="G441" s="20" t="n"/>
      <c r="H441" s="16" t="n"/>
      <c r="I441" s="16" t="n"/>
      <c r="J441" s="17" t="n"/>
      <c r="K441" s="17" t="n"/>
      <c r="L441" s="18">
        <f>IF($C441="","",N($F441)*N(IFERROR(INDEX('Vehículos y choferes'!$B$2:$B$16,MATCH($C441,'Vehículos y choferes'!$A$2:$A$16,0)),0))/100*N(IFERROR(INDEX('Vehículos y choferes'!$C$2:$C$16,MATCH($C441,'Vehículos y choferes'!$A$2:$A$16,0)),0)))</f>
        <v/>
      </c>
      <c r="M441" s="18">
        <f>IF($C441="","",N($F441)*N(IFERROR(INDEX('Vehículos y choferes'!$E$2:$E$16,MATCH($C441,'Vehículos y choferes'!$A$2:$A$16,0)),0)))</f>
        <v/>
      </c>
      <c r="N441" s="18">
        <f>IF($C441="","",N(IFERROR(INDEX('Vehículos y choferes'!$G$2:$G$16,MATCH($C441,'Vehículos y choferes'!$A$2:$A$16,0)),0)))</f>
        <v/>
      </c>
      <c r="O441" s="18">
        <f>IF(AND($D441="",$E441=""),"",N($G441)*(IF($D441="",0,IFERROR(INDEX('Vehículos y choferes'!$J$2:$J$31,MATCH($D441,'Vehículos y choferes'!$I$2:$I$31,0)),0))+IF($E441="",0,IFERROR(INDEX('Vehículos y choferes'!$J$2:$J$31,MATCH($E441,'Vehículos y choferes'!$I$2:$I$31,0)),0))))</f>
        <v/>
      </c>
      <c r="P441" s="18">
        <f>IF(AND($C441="",$D441=""),"",N($K441)+N($L441)+N($M441)+N($N441)+N($O441))</f>
        <v/>
      </c>
      <c r="Q441" s="18">
        <f>IF(OR($P441="",N($I441)=0),"",$P441/$I441)</f>
        <v/>
      </c>
      <c r="R441" s="18">
        <f>IF(OR($P441="",N($F441)=0),"",$P441/$F441)</f>
        <v/>
      </c>
      <c r="S441" s="21">
        <f>IF(OR($P441="",N($J441)=0),"",$P441/$J441)</f>
        <v/>
      </c>
      <c r="T441" s="22">
        <f>IF($S441="","",IF($S441&lt;=Configuración!$C$3,"En objetivo",IF($S441&lt;=Configuración!$C$4,"Alerta","Crítico")))</f>
        <v/>
      </c>
      <c r="U441" s="18">
        <f>IF(OR($Q441="",N(Configuración!$C$3)=0),"",$Q441/Configuración!$C$3)</f>
        <v/>
      </c>
      <c r="V441" s="22">
        <f>IF(OR($H441="",$I441=""),"",MAX(0,$H441-$I441))</f>
        <v/>
      </c>
      <c r="W441" s="16" t="n"/>
    </row>
    <row r="442">
      <c r="A442" s="19" t="n"/>
      <c r="B442" s="16" t="n"/>
      <c r="C442" s="16" t="n"/>
      <c r="D442" s="16" t="n"/>
      <c r="E442" s="16" t="n"/>
      <c r="F442" s="20" t="n"/>
      <c r="G442" s="20" t="n"/>
      <c r="H442" s="16" t="n"/>
      <c r="I442" s="16" t="n"/>
      <c r="J442" s="17" t="n"/>
      <c r="K442" s="17" t="n"/>
      <c r="L442" s="18">
        <f>IF($C442="","",N($F442)*N(IFERROR(INDEX('Vehículos y choferes'!$B$2:$B$16,MATCH($C442,'Vehículos y choferes'!$A$2:$A$16,0)),0))/100*N(IFERROR(INDEX('Vehículos y choferes'!$C$2:$C$16,MATCH($C442,'Vehículos y choferes'!$A$2:$A$16,0)),0)))</f>
        <v/>
      </c>
      <c r="M442" s="18">
        <f>IF($C442="","",N($F442)*N(IFERROR(INDEX('Vehículos y choferes'!$E$2:$E$16,MATCH($C442,'Vehículos y choferes'!$A$2:$A$16,0)),0)))</f>
        <v/>
      </c>
      <c r="N442" s="18">
        <f>IF($C442="","",N(IFERROR(INDEX('Vehículos y choferes'!$G$2:$G$16,MATCH($C442,'Vehículos y choferes'!$A$2:$A$16,0)),0)))</f>
        <v/>
      </c>
      <c r="O442" s="18">
        <f>IF(AND($D442="",$E442=""),"",N($G442)*(IF($D442="",0,IFERROR(INDEX('Vehículos y choferes'!$J$2:$J$31,MATCH($D442,'Vehículos y choferes'!$I$2:$I$31,0)),0))+IF($E442="",0,IFERROR(INDEX('Vehículos y choferes'!$J$2:$J$31,MATCH($E442,'Vehículos y choferes'!$I$2:$I$31,0)),0))))</f>
        <v/>
      </c>
      <c r="P442" s="18">
        <f>IF(AND($C442="",$D442=""),"",N($K442)+N($L442)+N($M442)+N($N442)+N($O442))</f>
        <v/>
      </c>
      <c r="Q442" s="18">
        <f>IF(OR($P442="",N($I442)=0),"",$P442/$I442)</f>
        <v/>
      </c>
      <c r="R442" s="18">
        <f>IF(OR($P442="",N($F442)=0),"",$P442/$F442)</f>
        <v/>
      </c>
      <c r="S442" s="21">
        <f>IF(OR($P442="",N($J442)=0),"",$P442/$J442)</f>
        <v/>
      </c>
      <c r="T442" s="22">
        <f>IF($S442="","",IF($S442&lt;=Configuración!$C$3,"En objetivo",IF($S442&lt;=Configuración!$C$4,"Alerta","Crítico")))</f>
        <v/>
      </c>
      <c r="U442" s="18">
        <f>IF(OR($Q442="",N(Configuración!$C$3)=0),"",$Q442/Configuración!$C$3)</f>
        <v/>
      </c>
      <c r="V442" s="22">
        <f>IF(OR($H442="",$I442=""),"",MAX(0,$H442-$I442))</f>
        <v/>
      </c>
      <c r="W442" s="16" t="n"/>
    </row>
    <row r="443">
      <c r="A443" s="19" t="n"/>
      <c r="B443" s="16" t="n"/>
      <c r="C443" s="16" t="n"/>
      <c r="D443" s="16" t="n"/>
      <c r="E443" s="16" t="n"/>
      <c r="F443" s="20" t="n"/>
      <c r="G443" s="20" t="n"/>
      <c r="H443" s="16" t="n"/>
      <c r="I443" s="16" t="n"/>
      <c r="J443" s="17" t="n"/>
      <c r="K443" s="17" t="n"/>
      <c r="L443" s="18">
        <f>IF($C443="","",N($F443)*N(IFERROR(INDEX('Vehículos y choferes'!$B$2:$B$16,MATCH($C443,'Vehículos y choferes'!$A$2:$A$16,0)),0))/100*N(IFERROR(INDEX('Vehículos y choferes'!$C$2:$C$16,MATCH($C443,'Vehículos y choferes'!$A$2:$A$16,0)),0)))</f>
        <v/>
      </c>
      <c r="M443" s="18">
        <f>IF($C443="","",N($F443)*N(IFERROR(INDEX('Vehículos y choferes'!$E$2:$E$16,MATCH($C443,'Vehículos y choferes'!$A$2:$A$16,0)),0)))</f>
        <v/>
      </c>
      <c r="N443" s="18">
        <f>IF($C443="","",N(IFERROR(INDEX('Vehículos y choferes'!$G$2:$G$16,MATCH($C443,'Vehículos y choferes'!$A$2:$A$16,0)),0)))</f>
        <v/>
      </c>
      <c r="O443" s="18">
        <f>IF(AND($D443="",$E443=""),"",N($G443)*(IF($D443="",0,IFERROR(INDEX('Vehículos y choferes'!$J$2:$J$31,MATCH($D443,'Vehículos y choferes'!$I$2:$I$31,0)),0))+IF($E443="",0,IFERROR(INDEX('Vehículos y choferes'!$J$2:$J$31,MATCH($E443,'Vehículos y choferes'!$I$2:$I$31,0)),0))))</f>
        <v/>
      </c>
      <c r="P443" s="18">
        <f>IF(AND($C443="",$D443=""),"",N($K443)+N($L443)+N($M443)+N($N443)+N($O443))</f>
        <v/>
      </c>
      <c r="Q443" s="18">
        <f>IF(OR($P443="",N($I443)=0),"",$P443/$I443)</f>
        <v/>
      </c>
      <c r="R443" s="18">
        <f>IF(OR($P443="",N($F443)=0),"",$P443/$F443)</f>
        <v/>
      </c>
      <c r="S443" s="21">
        <f>IF(OR($P443="",N($J443)=0),"",$P443/$J443)</f>
        <v/>
      </c>
      <c r="T443" s="22">
        <f>IF($S443="","",IF($S443&lt;=Configuración!$C$3,"En objetivo",IF($S443&lt;=Configuración!$C$4,"Alerta","Crítico")))</f>
        <v/>
      </c>
      <c r="U443" s="18">
        <f>IF(OR($Q443="",N(Configuración!$C$3)=0),"",$Q443/Configuración!$C$3)</f>
        <v/>
      </c>
      <c r="V443" s="22">
        <f>IF(OR($H443="",$I443=""),"",MAX(0,$H443-$I443))</f>
        <v/>
      </c>
      <c r="W443" s="16" t="n"/>
    </row>
    <row r="444">
      <c r="A444" s="19" t="n"/>
      <c r="B444" s="16" t="n"/>
      <c r="C444" s="16" t="n"/>
      <c r="D444" s="16" t="n"/>
      <c r="E444" s="16" t="n"/>
      <c r="F444" s="20" t="n"/>
      <c r="G444" s="20" t="n"/>
      <c r="H444" s="16" t="n"/>
      <c r="I444" s="16" t="n"/>
      <c r="J444" s="17" t="n"/>
      <c r="K444" s="17" t="n"/>
      <c r="L444" s="18">
        <f>IF($C444="","",N($F444)*N(IFERROR(INDEX('Vehículos y choferes'!$B$2:$B$16,MATCH($C444,'Vehículos y choferes'!$A$2:$A$16,0)),0))/100*N(IFERROR(INDEX('Vehículos y choferes'!$C$2:$C$16,MATCH($C444,'Vehículos y choferes'!$A$2:$A$16,0)),0)))</f>
        <v/>
      </c>
      <c r="M444" s="18">
        <f>IF($C444="","",N($F444)*N(IFERROR(INDEX('Vehículos y choferes'!$E$2:$E$16,MATCH($C444,'Vehículos y choferes'!$A$2:$A$16,0)),0)))</f>
        <v/>
      </c>
      <c r="N444" s="18">
        <f>IF($C444="","",N(IFERROR(INDEX('Vehículos y choferes'!$G$2:$G$16,MATCH($C444,'Vehículos y choferes'!$A$2:$A$16,0)),0)))</f>
        <v/>
      </c>
      <c r="O444" s="18">
        <f>IF(AND($D444="",$E444=""),"",N($G444)*(IF($D444="",0,IFERROR(INDEX('Vehículos y choferes'!$J$2:$J$31,MATCH($D444,'Vehículos y choferes'!$I$2:$I$31,0)),0))+IF($E444="",0,IFERROR(INDEX('Vehículos y choferes'!$J$2:$J$31,MATCH($E444,'Vehículos y choferes'!$I$2:$I$31,0)),0))))</f>
        <v/>
      </c>
      <c r="P444" s="18">
        <f>IF(AND($C444="",$D444=""),"",N($K444)+N($L444)+N($M444)+N($N444)+N($O444))</f>
        <v/>
      </c>
      <c r="Q444" s="18">
        <f>IF(OR($P444="",N($I444)=0),"",$P444/$I444)</f>
        <v/>
      </c>
      <c r="R444" s="18">
        <f>IF(OR($P444="",N($F444)=0),"",$P444/$F444)</f>
        <v/>
      </c>
      <c r="S444" s="21">
        <f>IF(OR($P444="",N($J444)=0),"",$P444/$J444)</f>
        <v/>
      </c>
      <c r="T444" s="22">
        <f>IF($S444="","",IF($S444&lt;=Configuración!$C$3,"En objetivo",IF($S444&lt;=Configuración!$C$4,"Alerta","Crítico")))</f>
        <v/>
      </c>
      <c r="U444" s="18">
        <f>IF(OR($Q444="",N(Configuración!$C$3)=0),"",$Q444/Configuración!$C$3)</f>
        <v/>
      </c>
      <c r="V444" s="22">
        <f>IF(OR($H444="",$I444=""),"",MAX(0,$H444-$I444))</f>
        <v/>
      </c>
      <c r="W444" s="16" t="n"/>
    </row>
    <row r="445">
      <c r="A445" s="19" t="n"/>
      <c r="B445" s="16" t="n"/>
      <c r="C445" s="16" t="n"/>
      <c r="D445" s="16" t="n"/>
      <c r="E445" s="16" t="n"/>
      <c r="F445" s="20" t="n"/>
      <c r="G445" s="20" t="n"/>
      <c r="H445" s="16" t="n"/>
      <c r="I445" s="16" t="n"/>
      <c r="J445" s="17" t="n"/>
      <c r="K445" s="17" t="n"/>
      <c r="L445" s="18">
        <f>IF($C445="","",N($F445)*N(IFERROR(INDEX('Vehículos y choferes'!$B$2:$B$16,MATCH($C445,'Vehículos y choferes'!$A$2:$A$16,0)),0))/100*N(IFERROR(INDEX('Vehículos y choferes'!$C$2:$C$16,MATCH($C445,'Vehículos y choferes'!$A$2:$A$16,0)),0)))</f>
        <v/>
      </c>
      <c r="M445" s="18">
        <f>IF($C445="","",N($F445)*N(IFERROR(INDEX('Vehículos y choferes'!$E$2:$E$16,MATCH($C445,'Vehículos y choferes'!$A$2:$A$16,0)),0)))</f>
        <v/>
      </c>
      <c r="N445" s="18">
        <f>IF($C445="","",N(IFERROR(INDEX('Vehículos y choferes'!$G$2:$G$16,MATCH($C445,'Vehículos y choferes'!$A$2:$A$16,0)),0)))</f>
        <v/>
      </c>
      <c r="O445" s="18">
        <f>IF(AND($D445="",$E445=""),"",N($G445)*(IF($D445="",0,IFERROR(INDEX('Vehículos y choferes'!$J$2:$J$31,MATCH($D445,'Vehículos y choferes'!$I$2:$I$31,0)),0))+IF($E445="",0,IFERROR(INDEX('Vehículos y choferes'!$J$2:$J$31,MATCH($E445,'Vehículos y choferes'!$I$2:$I$31,0)),0))))</f>
        <v/>
      </c>
      <c r="P445" s="18">
        <f>IF(AND($C445="",$D445=""),"",N($K445)+N($L445)+N($M445)+N($N445)+N($O445))</f>
        <v/>
      </c>
      <c r="Q445" s="18">
        <f>IF(OR($P445="",N($I445)=0),"",$P445/$I445)</f>
        <v/>
      </c>
      <c r="R445" s="18">
        <f>IF(OR($P445="",N($F445)=0),"",$P445/$F445)</f>
        <v/>
      </c>
      <c r="S445" s="21">
        <f>IF(OR($P445="",N($J445)=0),"",$P445/$J445)</f>
        <v/>
      </c>
      <c r="T445" s="22">
        <f>IF($S445="","",IF($S445&lt;=Configuración!$C$3,"En objetivo",IF($S445&lt;=Configuración!$C$4,"Alerta","Crítico")))</f>
        <v/>
      </c>
      <c r="U445" s="18">
        <f>IF(OR($Q445="",N(Configuración!$C$3)=0),"",$Q445/Configuración!$C$3)</f>
        <v/>
      </c>
      <c r="V445" s="22">
        <f>IF(OR($H445="",$I445=""),"",MAX(0,$H445-$I445))</f>
        <v/>
      </c>
      <c r="W445" s="16" t="n"/>
    </row>
    <row r="446">
      <c r="A446" s="19" t="n"/>
      <c r="B446" s="16" t="n"/>
      <c r="C446" s="16" t="n"/>
      <c r="D446" s="16" t="n"/>
      <c r="E446" s="16" t="n"/>
      <c r="F446" s="20" t="n"/>
      <c r="G446" s="20" t="n"/>
      <c r="H446" s="16" t="n"/>
      <c r="I446" s="16" t="n"/>
      <c r="J446" s="17" t="n"/>
      <c r="K446" s="17" t="n"/>
      <c r="L446" s="18">
        <f>IF($C446="","",N($F446)*N(IFERROR(INDEX('Vehículos y choferes'!$B$2:$B$16,MATCH($C446,'Vehículos y choferes'!$A$2:$A$16,0)),0))/100*N(IFERROR(INDEX('Vehículos y choferes'!$C$2:$C$16,MATCH($C446,'Vehículos y choferes'!$A$2:$A$16,0)),0)))</f>
        <v/>
      </c>
      <c r="M446" s="18">
        <f>IF($C446="","",N($F446)*N(IFERROR(INDEX('Vehículos y choferes'!$E$2:$E$16,MATCH($C446,'Vehículos y choferes'!$A$2:$A$16,0)),0)))</f>
        <v/>
      </c>
      <c r="N446" s="18">
        <f>IF($C446="","",N(IFERROR(INDEX('Vehículos y choferes'!$G$2:$G$16,MATCH($C446,'Vehículos y choferes'!$A$2:$A$16,0)),0)))</f>
        <v/>
      </c>
      <c r="O446" s="18">
        <f>IF(AND($D446="",$E446=""),"",N($G446)*(IF($D446="",0,IFERROR(INDEX('Vehículos y choferes'!$J$2:$J$31,MATCH($D446,'Vehículos y choferes'!$I$2:$I$31,0)),0))+IF($E446="",0,IFERROR(INDEX('Vehículos y choferes'!$J$2:$J$31,MATCH($E446,'Vehículos y choferes'!$I$2:$I$31,0)),0))))</f>
        <v/>
      </c>
      <c r="P446" s="18">
        <f>IF(AND($C446="",$D446=""),"",N($K446)+N($L446)+N($M446)+N($N446)+N($O446))</f>
        <v/>
      </c>
      <c r="Q446" s="18">
        <f>IF(OR($P446="",N($I446)=0),"",$P446/$I446)</f>
        <v/>
      </c>
      <c r="R446" s="18">
        <f>IF(OR($P446="",N($F446)=0),"",$P446/$F446)</f>
        <v/>
      </c>
      <c r="S446" s="21">
        <f>IF(OR($P446="",N($J446)=0),"",$P446/$J446)</f>
        <v/>
      </c>
      <c r="T446" s="22">
        <f>IF($S446="","",IF($S446&lt;=Configuración!$C$3,"En objetivo",IF($S446&lt;=Configuración!$C$4,"Alerta","Crítico")))</f>
        <v/>
      </c>
      <c r="U446" s="18">
        <f>IF(OR($Q446="",N(Configuración!$C$3)=0),"",$Q446/Configuración!$C$3)</f>
        <v/>
      </c>
      <c r="V446" s="22">
        <f>IF(OR($H446="",$I446=""),"",MAX(0,$H446-$I446))</f>
        <v/>
      </c>
      <c r="W446" s="16" t="n"/>
    </row>
    <row r="447">
      <c r="A447" s="19" t="n"/>
      <c r="B447" s="16" t="n"/>
      <c r="C447" s="16" t="n"/>
      <c r="D447" s="16" t="n"/>
      <c r="E447" s="16" t="n"/>
      <c r="F447" s="20" t="n"/>
      <c r="G447" s="20" t="n"/>
      <c r="H447" s="16" t="n"/>
      <c r="I447" s="16" t="n"/>
      <c r="J447" s="17" t="n"/>
      <c r="K447" s="17" t="n"/>
      <c r="L447" s="18">
        <f>IF($C447="","",N($F447)*N(IFERROR(INDEX('Vehículos y choferes'!$B$2:$B$16,MATCH($C447,'Vehículos y choferes'!$A$2:$A$16,0)),0))/100*N(IFERROR(INDEX('Vehículos y choferes'!$C$2:$C$16,MATCH($C447,'Vehículos y choferes'!$A$2:$A$16,0)),0)))</f>
        <v/>
      </c>
      <c r="M447" s="18">
        <f>IF($C447="","",N($F447)*N(IFERROR(INDEX('Vehículos y choferes'!$E$2:$E$16,MATCH($C447,'Vehículos y choferes'!$A$2:$A$16,0)),0)))</f>
        <v/>
      </c>
      <c r="N447" s="18">
        <f>IF($C447="","",N(IFERROR(INDEX('Vehículos y choferes'!$G$2:$G$16,MATCH($C447,'Vehículos y choferes'!$A$2:$A$16,0)),0)))</f>
        <v/>
      </c>
      <c r="O447" s="18">
        <f>IF(AND($D447="",$E447=""),"",N($G447)*(IF($D447="",0,IFERROR(INDEX('Vehículos y choferes'!$J$2:$J$31,MATCH($D447,'Vehículos y choferes'!$I$2:$I$31,0)),0))+IF($E447="",0,IFERROR(INDEX('Vehículos y choferes'!$J$2:$J$31,MATCH($E447,'Vehículos y choferes'!$I$2:$I$31,0)),0))))</f>
        <v/>
      </c>
      <c r="P447" s="18">
        <f>IF(AND($C447="",$D447=""),"",N($K447)+N($L447)+N($M447)+N($N447)+N($O447))</f>
        <v/>
      </c>
      <c r="Q447" s="18">
        <f>IF(OR($P447="",N($I447)=0),"",$P447/$I447)</f>
        <v/>
      </c>
      <c r="R447" s="18">
        <f>IF(OR($P447="",N($F447)=0),"",$P447/$F447)</f>
        <v/>
      </c>
      <c r="S447" s="21">
        <f>IF(OR($P447="",N($J447)=0),"",$P447/$J447)</f>
        <v/>
      </c>
      <c r="T447" s="22">
        <f>IF($S447="","",IF($S447&lt;=Configuración!$C$3,"En objetivo",IF($S447&lt;=Configuración!$C$4,"Alerta","Crítico")))</f>
        <v/>
      </c>
      <c r="U447" s="18">
        <f>IF(OR($Q447="",N(Configuración!$C$3)=0),"",$Q447/Configuración!$C$3)</f>
        <v/>
      </c>
      <c r="V447" s="22">
        <f>IF(OR($H447="",$I447=""),"",MAX(0,$H447-$I447))</f>
        <v/>
      </c>
      <c r="W447" s="16" t="n"/>
    </row>
    <row r="448">
      <c r="A448" s="19" t="n"/>
      <c r="B448" s="16" t="n"/>
      <c r="C448" s="16" t="n"/>
      <c r="D448" s="16" t="n"/>
      <c r="E448" s="16" t="n"/>
      <c r="F448" s="20" t="n"/>
      <c r="G448" s="20" t="n"/>
      <c r="H448" s="16" t="n"/>
      <c r="I448" s="16" t="n"/>
      <c r="J448" s="17" t="n"/>
      <c r="K448" s="17" t="n"/>
      <c r="L448" s="18">
        <f>IF($C448="","",N($F448)*N(IFERROR(INDEX('Vehículos y choferes'!$B$2:$B$16,MATCH($C448,'Vehículos y choferes'!$A$2:$A$16,0)),0))/100*N(IFERROR(INDEX('Vehículos y choferes'!$C$2:$C$16,MATCH($C448,'Vehículos y choferes'!$A$2:$A$16,0)),0)))</f>
        <v/>
      </c>
      <c r="M448" s="18">
        <f>IF($C448="","",N($F448)*N(IFERROR(INDEX('Vehículos y choferes'!$E$2:$E$16,MATCH($C448,'Vehículos y choferes'!$A$2:$A$16,0)),0)))</f>
        <v/>
      </c>
      <c r="N448" s="18">
        <f>IF($C448="","",N(IFERROR(INDEX('Vehículos y choferes'!$G$2:$G$16,MATCH($C448,'Vehículos y choferes'!$A$2:$A$16,0)),0)))</f>
        <v/>
      </c>
      <c r="O448" s="18">
        <f>IF(AND($D448="",$E448=""),"",N($G448)*(IF($D448="",0,IFERROR(INDEX('Vehículos y choferes'!$J$2:$J$31,MATCH($D448,'Vehículos y choferes'!$I$2:$I$31,0)),0))+IF($E448="",0,IFERROR(INDEX('Vehículos y choferes'!$J$2:$J$31,MATCH($E448,'Vehículos y choferes'!$I$2:$I$31,0)),0))))</f>
        <v/>
      </c>
      <c r="P448" s="18">
        <f>IF(AND($C448="",$D448=""),"",N($K448)+N($L448)+N($M448)+N($N448)+N($O448))</f>
        <v/>
      </c>
      <c r="Q448" s="18">
        <f>IF(OR($P448="",N($I448)=0),"",$P448/$I448)</f>
        <v/>
      </c>
      <c r="R448" s="18">
        <f>IF(OR($P448="",N($F448)=0),"",$P448/$F448)</f>
        <v/>
      </c>
      <c r="S448" s="21">
        <f>IF(OR($P448="",N($J448)=0),"",$P448/$J448)</f>
        <v/>
      </c>
      <c r="T448" s="22">
        <f>IF($S448="","",IF($S448&lt;=Configuración!$C$3,"En objetivo",IF($S448&lt;=Configuración!$C$4,"Alerta","Crítico")))</f>
        <v/>
      </c>
      <c r="U448" s="18">
        <f>IF(OR($Q448="",N(Configuración!$C$3)=0),"",$Q448/Configuración!$C$3)</f>
        <v/>
      </c>
      <c r="V448" s="22">
        <f>IF(OR($H448="",$I448=""),"",MAX(0,$H448-$I448))</f>
        <v/>
      </c>
      <c r="W448" s="16" t="n"/>
    </row>
    <row r="449">
      <c r="A449" s="19" t="n"/>
      <c r="B449" s="16" t="n"/>
      <c r="C449" s="16" t="n"/>
      <c r="D449" s="16" t="n"/>
      <c r="E449" s="16" t="n"/>
      <c r="F449" s="20" t="n"/>
      <c r="G449" s="20" t="n"/>
      <c r="H449" s="16" t="n"/>
      <c r="I449" s="16" t="n"/>
      <c r="J449" s="17" t="n"/>
      <c r="K449" s="17" t="n"/>
      <c r="L449" s="18">
        <f>IF($C449="","",N($F449)*N(IFERROR(INDEX('Vehículos y choferes'!$B$2:$B$16,MATCH($C449,'Vehículos y choferes'!$A$2:$A$16,0)),0))/100*N(IFERROR(INDEX('Vehículos y choferes'!$C$2:$C$16,MATCH($C449,'Vehículos y choferes'!$A$2:$A$16,0)),0)))</f>
        <v/>
      </c>
      <c r="M449" s="18">
        <f>IF($C449="","",N($F449)*N(IFERROR(INDEX('Vehículos y choferes'!$E$2:$E$16,MATCH($C449,'Vehículos y choferes'!$A$2:$A$16,0)),0)))</f>
        <v/>
      </c>
      <c r="N449" s="18">
        <f>IF($C449="","",N(IFERROR(INDEX('Vehículos y choferes'!$G$2:$G$16,MATCH($C449,'Vehículos y choferes'!$A$2:$A$16,0)),0)))</f>
        <v/>
      </c>
      <c r="O449" s="18">
        <f>IF(AND($D449="",$E449=""),"",N($G449)*(IF($D449="",0,IFERROR(INDEX('Vehículos y choferes'!$J$2:$J$31,MATCH($D449,'Vehículos y choferes'!$I$2:$I$31,0)),0))+IF($E449="",0,IFERROR(INDEX('Vehículos y choferes'!$J$2:$J$31,MATCH($E449,'Vehículos y choferes'!$I$2:$I$31,0)),0))))</f>
        <v/>
      </c>
      <c r="P449" s="18">
        <f>IF(AND($C449="",$D449=""),"",N($K449)+N($L449)+N($M449)+N($N449)+N($O449))</f>
        <v/>
      </c>
      <c r="Q449" s="18">
        <f>IF(OR($P449="",N($I449)=0),"",$P449/$I449)</f>
        <v/>
      </c>
      <c r="R449" s="18">
        <f>IF(OR($P449="",N($F449)=0),"",$P449/$F449)</f>
        <v/>
      </c>
      <c r="S449" s="21">
        <f>IF(OR($P449="",N($J449)=0),"",$P449/$J449)</f>
        <v/>
      </c>
      <c r="T449" s="22">
        <f>IF($S449="","",IF($S449&lt;=Configuración!$C$3,"En objetivo",IF($S449&lt;=Configuración!$C$4,"Alerta","Crítico")))</f>
        <v/>
      </c>
      <c r="U449" s="18">
        <f>IF(OR($Q449="",N(Configuración!$C$3)=0),"",$Q449/Configuración!$C$3)</f>
        <v/>
      </c>
      <c r="V449" s="22">
        <f>IF(OR($H449="",$I449=""),"",MAX(0,$H449-$I449))</f>
        <v/>
      </c>
      <c r="W449" s="16" t="n"/>
    </row>
    <row r="450">
      <c r="A450" s="19" t="n"/>
      <c r="B450" s="16" t="n"/>
      <c r="C450" s="16" t="n"/>
      <c r="D450" s="16" t="n"/>
      <c r="E450" s="16" t="n"/>
      <c r="F450" s="20" t="n"/>
      <c r="G450" s="20" t="n"/>
      <c r="H450" s="16" t="n"/>
      <c r="I450" s="16" t="n"/>
      <c r="J450" s="17" t="n"/>
      <c r="K450" s="17" t="n"/>
      <c r="L450" s="18">
        <f>IF($C450="","",N($F450)*N(IFERROR(INDEX('Vehículos y choferes'!$B$2:$B$16,MATCH($C450,'Vehículos y choferes'!$A$2:$A$16,0)),0))/100*N(IFERROR(INDEX('Vehículos y choferes'!$C$2:$C$16,MATCH($C450,'Vehículos y choferes'!$A$2:$A$16,0)),0)))</f>
        <v/>
      </c>
      <c r="M450" s="18">
        <f>IF($C450="","",N($F450)*N(IFERROR(INDEX('Vehículos y choferes'!$E$2:$E$16,MATCH($C450,'Vehículos y choferes'!$A$2:$A$16,0)),0)))</f>
        <v/>
      </c>
      <c r="N450" s="18">
        <f>IF($C450="","",N(IFERROR(INDEX('Vehículos y choferes'!$G$2:$G$16,MATCH($C450,'Vehículos y choferes'!$A$2:$A$16,0)),0)))</f>
        <v/>
      </c>
      <c r="O450" s="18">
        <f>IF(AND($D450="",$E450=""),"",N($G450)*(IF($D450="",0,IFERROR(INDEX('Vehículos y choferes'!$J$2:$J$31,MATCH($D450,'Vehículos y choferes'!$I$2:$I$31,0)),0))+IF($E450="",0,IFERROR(INDEX('Vehículos y choferes'!$J$2:$J$31,MATCH($E450,'Vehículos y choferes'!$I$2:$I$31,0)),0))))</f>
        <v/>
      </c>
      <c r="P450" s="18">
        <f>IF(AND($C450="",$D450=""),"",N($K450)+N($L450)+N($M450)+N($N450)+N($O450))</f>
        <v/>
      </c>
      <c r="Q450" s="18">
        <f>IF(OR($P450="",N($I450)=0),"",$P450/$I450)</f>
        <v/>
      </c>
      <c r="R450" s="18">
        <f>IF(OR($P450="",N($F450)=0),"",$P450/$F450)</f>
        <v/>
      </c>
      <c r="S450" s="21">
        <f>IF(OR($P450="",N($J450)=0),"",$P450/$J450)</f>
        <v/>
      </c>
      <c r="T450" s="22">
        <f>IF($S450="","",IF($S450&lt;=Configuración!$C$3,"En objetivo",IF($S450&lt;=Configuración!$C$4,"Alerta","Crítico")))</f>
        <v/>
      </c>
      <c r="U450" s="18">
        <f>IF(OR($Q450="",N(Configuración!$C$3)=0),"",$Q450/Configuración!$C$3)</f>
        <v/>
      </c>
      <c r="V450" s="22">
        <f>IF(OR($H450="",$I450=""),"",MAX(0,$H450-$I450))</f>
        <v/>
      </c>
      <c r="W450" s="16" t="n"/>
    </row>
    <row r="451">
      <c r="A451" s="19" t="n"/>
      <c r="B451" s="16" t="n"/>
      <c r="C451" s="16" t="n"/>
      <c r="D451" s="16" t="n"/>
      <c r="E451" s="16" t="n"/>
      <c r="F451" s="20" t="n"/>
      <c r="G451" s="20" t="n"/>
      <c r="H451" s="16" t="n"/>
      <c r="I451" s="16" t="n"/>
      <c r="J451" s="17" t="n"/>
      <c r="K451" s="17" t="n"/>
      <c r="L451" s="18">
        <f>IF($C451="","",N($F451)*N(IFERROR(INDEX('Vehículos y choferes'!$B$2:$B$16,MATCH($C451,'Vehículos y choferes'!$A$2:$A$16,0)),0))/100*N(IFERROR(INDEX('Vehículos y choferes'!$C$2:$C$16,MATCH($C451,'Vehículos y choferes'!$A$2:$A$16,0)),0)))</f>
        <v/>
      </c>
      <c r="M451" s="18">
        <f>IF($C451="","",N($F451)*N(IFERROR(INDEX('Vehículos y choferes'!$E$2:$E$16,MATCH($C451,'Vehículos y choferes'!$A$2:$A$16,0)),0)))</f>
        <v/>
      </c>
      <c r="N451" s="18">
        <f>IF($C451="","",N(IFERROR(INDEX('Vehículos y choferes'!$G$2:$G$16,MATCH($C451,'Vehículos y choferes'!$A$2:$A$16,0)),0)))</f>
        <v/>
      </c>
      <c r="O451" s="18">
        <f>IF(AND($D451="",$E451=""),"",N($G451)*(IF($D451="",0,IFERROR(INDEX('Vehículos y choferes'!$J$2:$J$31,MATCH($D451,'Vehículos y choferes'!$I$2:$I$31,0)),0))+IF($E451="",0,IFERROR(INDEX('Vehículos y choferes'!$J$2:$J$31,MATCH($E451,'Vehículos y choferes'!$I$2:$I$31,0)),0))))</f>
        <v/>
      </c>
      <c r="P451" s="18">
        <f>IF(AND($C451="",$D451=""),"",N($K451)+N($L451)+N($M451)+N($N451)+N($O451))</f>
        <v/>
      </c>
      <c r="Q451" s="18">
        <f>IF(OR($P451="",N($I451)=0),"",$P451/$I451)</f>
        <v/>
      </c>
      <c r="R451" s="18">
        <f>IF(OR($P451="",N($F451)=0),"",$P451/$F451)</f>
        <v/>
      </c>
      <c r="S451" s="21">
        <f>IF(OR($P451="",N($J451)=0),"",$P451/$J451)</f>
        <v/>
      </c>
      <c r="T451" s="22">
        <f>IF($S451="","",IF($S451&lt;=Configuración!$C$3,"En objetivo",IF($S451&lt;=Configuración!$C$4,"Alerta","Crítico")))</f>
        <v/>
      </c>
      <c r="U451" s="18">
        <f>IF(OR($Q451="",N(Configuración!$C$3)=0),"",$Q451/Configuración!$C$3)</f>
        <v/>
      </c>
      <c r="V451" s="22">
        <f>IF(OR($H451="",$I451=""),"",MAX(0,$H451-$I451))</f>
        <v/>
      </c>
      <c r="W451" s="16" t="n"/>
    </row>
    <row r="452">
      <c r="A452" s="19" t="n"/>
      <c r="B452" s="16" t="n"/>
      <c r="C452" s="16" t="n"/>
      <c r="D452" s="16" t="n"/>
      <c r="E452" s="16" t="n"/>
      <c r="F452" s="20" t="n"/>
      <c r="G452" s="20" t="n"/>
      <c r="H452" s="16" t="n"/>
      <c r="I452" s="16" t="n"/>
      <c r="J452" s="17" t="n"/>
      <c r="K452" s="17" t="n"/>
      <c r="L452" s="18">
        <f>IF($C452="","",N($F452)*N(IFERROR(INDEX('Vehículos y choferes'!$B$2:$B$16,MATCH($C452,'Vehículos y choferes'!$A$2:$A$16,0)),0))/100*N(IFERROR(INDEX('Vehículos y choferes'!$C$2:$C$16,MATCH($C452,'Vehículos y choferes'!$A$2:$A$16,0)),0)))</f>
        <v/>
      </c>
      <c r="M452" s="18">
        <f>IF($C452="","",N($F452)*N(IFERROR(INDEX('Vehículos y choferes'!$E$2:$E$16,MATCH($C452,'Vehículos y choferes'!$A$2:$A$16,0)),0)))</f>
        <v/>
      </c>
      <c r="N452" s="18">
        <f>IF($C452="","",N(IFERROR(INDEX('Vehículos y choferes'!$G$2:$G$16,MATCH($C452,'Vehículos y choferes'!$A$2:$A$16,0)),0)))</f>
        <v/>
      </c>
      <c r="O452" s="18">
        <f>IF(AND($D452="",$E452=""),"",N($G452)*(IF($D452="",0,IFERROR(INDEX('Vehículos y choferes'!$J$2:$J$31,MATCH($D452,'Vehículos y choferes'!$I$2:$I$31,0)),0))+IF($E452="",0,IFERROR(INDEX('Vehículos y choferes'!$J$2:$J$31,MATCH($E452,'Vehículos y choferes'!$I$2:$I$31,0)),0))))</f>
        <v/>
      </c>
      <c r="P452" s="18">
        <f>IF(AND($C452="",$D452=""),"",N($K452)+N($L452)+N($M452)+N($N452)+N($O452))</f>
        <v/>
      </c>
      <c r="Q452" s="18">
        <f>IF(OR($P452="",N($I452)=0),"",$P452/$I452)</f>
        <v/>
      </c>
      <c r="R452" s="18">
        <f>IF(OR($P452="",N($F452)=0),"",$P452/$F452)</f>
        <v/>
      </c>
      <c r="S452" s="21">
        <f>IF(OR($P452="",N($J452)=0),"",$P452/$J452)</f>
        <v/>
      </c>
      <c r="T452" s="22">
        <f>IF($S452="","",IF($S452&lt;=Configuración!$C$3,"En objetivo",IF($S452&lt;=Configuración!$C$4,"Alerta","Crítico")))</f>
        <v/>
      </c>
      <c r="U452" s="18">
        <f>IF(OR($Q452="",N(Configuración!$C$3)=0),"",$Q452/Configuración!$C$3)</f>
        <v/>
      </c>
      <c r="V452" s="22">
        <f>IF(OR($H452="",$I452=""),"",MAX(0,$H452-$I452))</f>
        <v/>
      </c>
      <c r="W452" s="16" t="n"/>
    </row>
    <row r="453">
      <c r="A453" s="19" t="n"/>
      <c r="B453" s="16" t="n"/>
      <c r="C453" s="16" t="n"/>
      <c r="D453" s="16" t="n"/>
      <c r="E453" s="16" t="n"/>
      <c r="F453" s="20" t="n"/>
      <c r="G453" s="20" t="n"/>
      <c r="H453" s="16" t="n"/>
      <c r="I453" s="16" t="n"/>
      <c r="J453" s="17" t="n"/>
      <c r="K453" s="17" t="n"/>
      <c r="L453" s="18">
        <f>IF($C453="","",N($F453)*N(IFERROR(INDEX('Vehículos y choferes'!$B$2:$B$16,MATCH($C453,'Vehículos y choferes'!$A$2:$A$16,0)),0))/100*N(IFERROR(INDEX('Vehículos y choferes'!$C$2:$C$16,MATCH($C453,'Vehículos y choferes'!$A$2:$A$16,0)),0)))</f>
        <v/>
      </c>
      <c r="M453" s="18">
        <f>IF($C453="","",N($F453)*N(IFERROR(INDEX('Vehículos y choferes'!$E$2:$E$16,MATCH($C453,'Vehículos y choferes'!$A$2:$A$16,0)),0)))</f>
        <v/>
      </c>
      <c r="N453" s="18">
        <f>IF($C453="","",N(IFERROR(INDEX('Vehículos y choferes'!$G$2:$G$16,MATCH($C453,'Vehículos y choferes'!$A$2:$A$16,0)),0)))</f>
        <v/>
      </c>
      <c r="O453" s="18">
        <f>IF(AND($D453="",$E453=""),"",N($G453)*(IF($D453="",0,IFERROR(INDEX('Vehículos y choferes'!$J$2:$J$31,MATCH($D453,'Vehículos y choferes'!$I$2:$I$31,0)),0))+IF($E453="",0,IFERROR(INDEX('Vehículos y choferes'!$J$2:$J$31,MATCH($E453,'Vehículos y choferes'!$I$2:$I$31,0)),0))))</f>
        <v/>
      </c>
      <c r="P453" s="18">
        <f>IF(AND($C453="",$D453=""),"",N($K453)+N($L453)+N($M453)+N($N453)+N($O453))</f>
        <v/>
      </c>
      <c r="Q453" s="18">
        <f>IF(OR($P453="",N($I453)=0),"",$P453/$I453)</f>
        <v/>
      </c>
      <c r="R453" s="18">
        <f>IF(OR($P453="",N($F453)=0),"",$P453/$F453)</f>
        <v/>
      </c>
      <c r="S453" s="21">
        <f>IF(OR($P453="",N($J453)=0),"",$P453/$J453)</f>
        <v/>
      </c>
      <c r="T453" s="22">
        <f>IF($S453="","",IF($S453&lt;=Configuración!$C$3,"En objetivo",IF($S453&lt;=Configuración!$C$4,"Alerta","Crítico")))</f>
        <v/>
      </c>
      <c r="U453" s="18">
        <f>IF(OR($Q453="",N(Configuración!$C$3)=0),"",$Q453/Configuración!$C$3)</f>
        <v/>
      </c>
      <c r="V453" s="22">
        <f>IF(OR($H453="",$I453=""),"",MAX(0,$H453-$I453))</f>
        <v/>
      </c>
      <c r="W453" s="16" t="n"/>
    </row>
    <row r="454">
      <c r="A454" s="19" t="n"/>
      <c r="B454" s="16" t="n"/>
      <c r="C454" s="16" t="n"/>
      <c r="D454" s="16" t="n"/>
      <c r="E454" s="16" t="n"/>
      <c r="F454" s="20" t="n"/>
      <c r="G454" s="20" t="n"/>
      <c r="H454" s="16" t="n"/>
      <c r="I454" s="16" t="n"/>
      <c r="J454" s="17" t="n"/>
      <c r="K454" s="17" t="n"/>
      <c r="L454" s="18">
        <f>IF($C454="","",N($F454)*N(IFERROR(INDEX('Vehículos y choferes'!$B$2:$B$16,MATCH($C454,'Vehículos y choferes'!$A$2:$A$16,0)),0))/100*N(IFERROR(INDEX('Vehículos y choferes'!$C$2:$C$16,MATCH($C454,'Vehículos y choferes'!$A$2:$A$16,0)),0)))</f>
        <v/>
      </c>
      <c r="M454" s="18">
        <f>IF($C454="","",N($F454)*N(IFERROR(INDEX('Vehículos y choferes'!$E$2:$E$16,MATCH($C454,'Vehículos y choferes'!$A$2:$A$16,0)),0)))</f>
        <v/>
      </c>
      <c r="N454" s="18">
        <f>IF($C454="","",N(IFERROR(INDEX('Vehículos y choferes'!$G$2:$G$16,MATCH($C454,'Vehículos y choferes'!$A$2:$A$16,0)),0)))</f>
        <v/>
      </c>
      <c r="O454" s="18">
        <f>IF(AND($D454="",$E454=""),"",N($G454)*(IF($D454="",0,IFERROR(INDEX('Vehículos y choferes'!$J$2:$J$31,MATCH($D454,'Vehículos y choferes'!$I$2:$I$31,0)),0))+IF($E454="",0,IFERROR(INDEX('Vehículos y choferes'!$J$2:$J$31,MATCH($E454,'Vehículos y choferes'!$I$2:$I$31,0)),0))))</f>
        <v/>
      </c>
      <c r="P454" s="18">
        <f>IF(AND($C454="",$D454=""),"",N($K454)+N($L454)+N($M454)+N($N454)+N($O454))</f>
        <v/>
      </c>
      <c r="Q454" s="18">
        <f>IF(OR($P454="",N($I454)=0),"",$P454/$I454)</f>
        <v/>
      </c>
      <c r="R454" s="18">
        <f>IF(OR($P454="",N($F454)=0),"",$P454/$F454)</f>
        <v/>
      </c>
      <c r="S454" s="21">
        <f>IF(OR($P454="",N($J454)=0),"",$P454/$J454)</f>
        <v/>
      </c>
      <c r="T454" s="22">
        <f>IF($S454="","",IF($S454&lt;=Configuración!$C$3,"En objetivo",IF($S454&lt;=Configuración!$C$4,"Alerta","Crítico")))</f>
        <v/>
      </c>
      <c r="U454" s="18">
        <f>IF(OR($Q454="",N(Configuración!$C$3)=0),"",$Q454/Configuración!$C$3)</f>
        <v/>
      </c>
      <c r="V454" s="22">
        <f>IF(OR($H454="",$I454=""),"",MAX(0,$H454-$I454))</f>
        <v/>
      </c>
      <c r="W454" s="16" t="n"/>
    </row>
    <row r="455">
      <c r="A455" s="19" t="n"/>
      <c r="B455" s="16" t="n"/>
      <c r="C455" s="16" t="n"/>
      <c r="D455" s="16" t="n"/>
      <c r="E455" s="16" t="n"/>
      <c r="F455" s="20" t="n"/>
      <c r="G455" s="20" t="n"/>
      <c r="H455" s="16" t="n"/>
      <c r="I455" s="16" t="n"/>
      <c r="J455" s="17" t="n"/>
      <c r="K455" s="17" t="n"/>
      <c r="L455" s="18">
        <f>IF($C455="","",N($F455)*N(IFERROR(INDEX('Vehículos y choferes'!$B$2:$B$16,MATCH($C455,'Vehículos y choferes'!$A$2:$A$16,0)),0))/100*N(IFERROR(INDEX('Vehículos y choferes'!$C$2:$C$16,MATCH($C455,'Vehículos y choferes'!$A$2:$A$16,0)),0)))</f>
        <v/>
      </c>
      <c r="M455" s="18">
        <f>IF($C455="","",N($F455)*N(IFERROR(INDEX('Vehículos y choferes'!$E$2:$E$16,MATCH($C455,'Vehículos y choferes'!$A$2:$A$16,0)),0)))</f>
        <v/>
      </c>
      <c r="N455" s="18">
        <f>IF($C455="","",N(IFERROR(INDEX('Vehículos y choferes'!$G$2:$G$16,MATCH($C455,'Vehículos y choferes'!$A$2:$A$16,0)),0)))</f>
        <v/>
      </c>
      <c r="O455" s="18">
        <f>IF(AND($D455="",$E455=""),"",N($G455)*(IF($D455="",0,IFERROR(INDEX('Vehículos y choferes'!$J$2:$J$31,MATCH($D455,'Vehículos y choferes'!$I$2:$I$31,0)),0))+IF($E455="",0,IFERROR(INDEX('Vehículos y choferes'!$J$2:$J$31,MATCH($E455,'Vehículos y choferes'!$I$2:$I$31,0)),0))))</f>
        <v/>
      </c>
      <c r="P455" s="18">
        <f>IF(AND($C455="",$D455=""),"",N($K455)+N($L455)+N($M455)+N($N455)+N($O455))</f>
        <v/>
      </c>
      <c r="Q455" s="18">
        <f>IF(OR($P455="",N($I455)=0),"",$P455/$I455)</f>
        <v/>
      </c>
      <c r="R455" s="18">
        <f>IF(OR($P455="",N($F455)=0),"",$P455/$F455)</f>
        <v/>
      </c>
      <c r="S455" s="21">
        <f>IF(OR($P455="",N($J455)=0),"",$P455/$J455)</f>
        <v/>
      </c>
      <c r="T455" s="22">
        <f>IF($S455="","",IF($S455&lt;=Configuración!$C$3,"En objetivo",IF($S455&lt;=Configuración!$C$4,"Alerta","Crítico")))</f>
        <v/>
      </c>
      <c r="U455" s="18">
        <f>IF(OR($Q455="",N(Configuración!$C$3)=0),"",$Q455/Configuración!$C$3)</f>
        <v/>
      </c>
      <c r="V455" s="22">
        <f>IF(OR($H455="",$I455=""),"",MAX(0,$H455-$I455))</f>
        <v/>
      </c>
      <c r="W455" s="16" t="n"/>
    </row>
    <row r="456">
      <c r="A456" s="19" t="n"/>
      <c r="B456" s="16" t="n"/>
      <c r="C456" s="16" t="n"/>
      <c r="D456" s="16" t="n"/>
      <c r="E456" s="16" t="n"/>
      <c r="F456" s="20" t="n"/>
      <c r="G456" s="20" t="n"/>
      <c r="H456" s="16" t="n"/>
      <c r="I456" s="16" t="n"/>
      <c r="J456" s="17" t="n"/>
      <c r="K456" s="17" t="n"/>
      <c r="L456" s="18">
        <f>IF($C456="","",N($F456)*N(IFERROR(INDEX('Vehículos y choferes'!$B$2:$B$16,MATCH($C456,'Vehículos y choferes'!$A$2:$A$16,0)),0))/100*N(IFERROR(INDEX('Vehículos y choferes'!$C$2:$C$16,MATCH($C456,'Vehículos y choferes'!$A$2:$A$16,0)),0)))</f>
        <v/>
      </c>
      <c r="M456" s="18">
        <f>IF($C456="","",N($F456)*N(IFERROR(INDEX('Vehículos y choferes'!$E$2:$E$16,MATCH($C456,'Vehículos y choferes'!$A$2:$A$16,0)),0)))</f>
        <v/>
      </c>
      <c r="N456" s="18">
        <f>IF($C456="","",N(IFERROR(INDEX('Vehículos y choferes'!$G$2:$G$16,MATCH($C456,'Vehículos y choferes'!$A$2:$A$16,0)),0)))</f>
        <v/>
      </c>
      <c r="O456" s="18">
        <f>IF(AND($D456="",$E456=""),"",N($G456)*(IF($D456="",0,IFERROR(INDEX('Vehículos y choferes'!$J$2:$J$31,MATCH($D456,'Vehículos y choferes'!$I$2:$I$31,0)),0))+IF($E456="",0,IFERROR(INDEX('Vehículos y choferes'!$J$2:$J$31,MATCH($E456,'Vehículos y choferes'!$I$2:$I$31,0)),0))))</f>
        <v/>
      </c>
      <c r="P456" s="18">
        <f>IF(AND($C456="",$D456=""),"",N($K456)+N($L456)+N($M456)+N($N456)+N($O456))</f>
        <v/>
      </c>
      <c r="Q456" s="18">
        <f>IF(OR($P456="",N($I456)=0),"",$P456/$I456)</f>
        <v/>
      </c>
      <c r="R456" s="18">
        <f>IF(OR($P456="",N($F456)=0),"",$P456/$F456)</f>
        <v/>
      </c>
      <c r="S456" s="21">
        <f>IF(OR($P456="",N($J456)=0),"",$P456/$J456)</f>
        <v/>
      </c>
      <c r="T456" s="22">
        <f>IF($S456="","",IF($S456&lt;=Configuración!$C$3,"En objetivo",IF($S456&lt;=Configuración!$C$4,"Alerta","Crítico")))</f>
        <v/>
      </c>
      <c r="U456" s="18">
        <f>IF(OR($Q456="",N(Configuración!$C$3)=0),"",$Q456/Configuración!$C$3)</f>
        <v/>
      </c>
      <c r="V456" s="22">
        <f>IF(OR($H456="",$I456=""),"",MAX(0,$H456-$I456))</f>
        <v/>
      </c>
      <c r="W456" s="16" t="n"/>
    </row>
    <row r="457">
      <c r="A457" s="19" t="n"/>
      <c r="B457" s="16" t="n"/>
      <c r="C457" s="16" t="n"/>
      <c r="D457" s="16" t="n"/>
      <c r="E457" s="16" t="n"/>
      <c r="F457" s="20" t="n"/>
      <c r="G457" s="20" t="n"/>
      <c r="H457" s="16" t="n"/>
      <c r="I457" s="16" t="n"/>
      <c r="J457" s="17" t="n"/>
      <c r="K457" s="17" t="n"/>
      <c r="L457" s="18">
        <f>IF($C457="","",N($F457)*N(IFERROR(INDEX('Vehículos y choferes'!$B$2:$B$16,MATCH($C457,'Vehículos y choferes'!$A$2:$A$16,0)),0))/100*N(IFERROR(INDEX('Vehículos y choferes'!$C$2:$C$16,MATCH($C457,'Vehículos y choferes'!$A$2:$A$16,0)),0)))</f>
        <v/>
      </c>
      <c r="M457" s="18">
        <f>IF($C457="","",N($F457)*N(IFERROR(INDEX('Vehículos y choferes'!$E$2:$E$16,MATCH($C457,'Vehículos y choferes'!$A$2:$A$16,0)),0)))</f>
        <v/>
      </c>
      <c r="N457" s="18">
        <f>IF($C457="","",N(IFERROR(INDEX('Vehículos y choferes'!$G$2:$G$16,MATCH($C457,'Vehículos y choferes'!$A$2:$A$16,0)),0)))</f>
        <v/>
      </c>
      <c r="O457" s="18">
        <f>IF(AND($D457="",$E457=""),"",N($G457)*(IF($D457="",0,IFERROR(INDEX('Vehículos y choferes'!$J$2:$J$31,MATCH($D457,'Vehículos y choferes'!$I$2:$I$31,0)),0))+IF($E457="",0,IFERROR(INDEX('Vehículos y choferes'!$J$2:$J$31,MATCH($E457,'Vehículos y choferes'!$I$2:$I$31,0)),0))))</f>
        <v/>
      </c>
      <c r="P457" s="18">
        <f>IF(AND($C457="",$D457=""),"",N($K457)+N($L457)+N($M457)+N($N457)+N($O457))</f>
        <v/>
      </c>
      <c r="Q457" s="18">
        <f>IF(OR($P457="",N($I457)=0),"",$P457/$I457)</f>
        <v/>
      </c>
      <c r="R457" s="18">
        <f>IF(OR($P457="",N($F457)=0),"",$P457/$F457)</f>
        <v/>
      </c>
      <c r="S457" s="21">
        <f>IF(OR($P457="",N($J457)=0),"",$P457/$J457)</f>
        <v/>
      </c>
      <c r="T457" s="22">
        <f>IF($S457="","",IF($S457&lt;=Configuración!$C$3,"En objetivo",IF($S457&lt;=Configuración!$C$4,"Alerta","Crítico")))</f>
        <v/>
      </c>
      <c r="U457" s="18">
        <f>IF(OR($Q457="",N(Configuración!$C$3)=0),"",$Q457/Configuración!$C$3)</f>
        <v/>
      </c>
      <c r="V457" s="22">
        <f>IF(OR($H457="",$I457=""),"",MAX(0,$H457-$I457))</f>
        <v/>
      </c>
      <c r="W457" s="16" t="n"/>
    </row>
    <row r="458">
      <c r="A458" s="19" t="n"/>
      <c r="B458" s="16" t="n"/>
      <c r="C458" s="16" t="n"/>
      <c r="D458" s="16" t="n"/>
      <c r="E458" s="16" t="n"/>
      <c r="F458" s="20" t="n"/>
      <c r="G458" s="20" t="n"/>
      <c r="H458" s="16" t="n"/>
      <c r="I458" s="16" t="n"/>
      <c r="J458" s="17" t="n"/>
      <c r="K458" s="17" t="n"/>
      <c r="L458" s="18">
        <f>IF($C458="","",N($F458)*N(IFERROR(INDEX('Vehículos y choferes'!$B$2:$B$16,MATCH($C458,'Vehículos y choferes'!$A$2:$A$16,0)),0))/100*N(IFERROR(INDEX('Vehículos y choferes'!$C$2:$C$16,MATCH($C458,'Vehículos y choferes'!$A$2:$A$16,0)),0)))</f>
        <v/>
      </c>
      <c r="M458" s="18">
        <f>IF($C458="","",N($F458)*N(IFERROR(INDEX('Vehículos y choferes'!$E$2:$E$16,MATCH($C458,'Vehículos y choferes'!$A$2:$A$16,0)),0)))</f>
        <v/>
      </c>
      <c r="N458" s="18">
        <f>IF($C458="","",N(IFERROR(INDEX('Vehículos y choferes'!$G$2:$G$16,MATCH($C458,'Vehículos y choferes'!$A$2:$A$16,0)),0)))</f>
        <v/>
      </c>
      <c r="O458" s="18">
        <f>IF(AND($D458="",$E458=""),"",N($G458)*(IF($D458="",0,IFERROR(INDEX('Vehículos y choferes'!$J$2:$J$31,MATCH($D458,'Vehículos y choferes'!$I$2:$I$31,0)),0))+IF($E458="",0,IFERROR(INDEX('Vehículos y choferes'!$J$2:$J$31,MATCH($E458,'Vehículos y choferes'!$I$2:$I$31,0)),0))))</f>
        <v/>
      </c>
      <c r="P458" s="18">
        <f>IF(AND($C458="",$D458=""),"",N($K458)+N($L458)+N($M458)+N($N458)+N($O458))</f>
        <v/>
      </c>
      <c r="Q458" s="18">
        <f>IF(OR($P458="",N($I458)=0),"",$P458/$I458)</f>
        <v/>
      </c>
      <c r="R458" s="18">
        <f>IF(OR($P458="",N($F458)=0),"",$P458/$F458)</f>
        <v/>
      </c>
      <c r="S458" s="21">
        <f>IF(OR($P458="",N($J458)=0),"",$P458/$J458)</f>
        <v/>
      </c>
      <c r="T458" s="22">
        <f>IF($S458="","",IF($S458&lt;=Configuración!$C$3,"En objetivo",IF($S458&lt;=Configuración!$C$4,"Alerta","Crítico")))</f>
        <v/>
      </c>
      <c r="U458" s="18">
        <f>IF(OR($Q458="",N(Configuración!$C$3)=0),"",$Q458/Configuración!$C$3)</f>
        <v/>
      </c>
      <c r="V458" s="22">
        <f>IF(OR($H458="",$I458=""),"",MAX(0,$H458-$I458))</f>
        <v/>
      </c>
      <c r="W458" s="16" t="n"/>
    </row>
    <row r="459">
      <c r="A459" s="19" t="n"/>
      <c r="B459" s="16" t="n"/>
      <c r="C459" s="16" t="n"/>
      <c r="D459" s="16" t="n"/>
      <c r="E459" s="16" t="n"/>
      <c r="F459" s="20" t="n"/>
      <c r="G459" s="20" t="n"/>
      <c r="H459" s="16" t="n"/>
      <c r="I459" s="16" t="n"/>
      <c r="J459" s="17" t="n"/>
      <c r="K459" s="17" t="n"/>
      <c r="L459" s="18">
        <f>IF($C459="","",N($F459)*N(IFERROR(INDEX('Vehículos y choferes'!$B$2:$B$16,MATCH($C459,'Vehículos y choferes'!$A$2:$A$16,0)),0))/100*N(IFERROR(INDEX('Vehículos y choferes'!$C$2:$C$16,MATCH($C459,'Vehículos y choferes'!$A$2:$A$16,0)),0)))</f>
        <v/>
      </c>
      <c r="M459" s="18">
        <f>IF($C459="","",N($F459)*N(IFERROR(INDEX('Vehículos y choferes'!$E$2:$E$16,MATCH($C459,'Vehículos y choferes'!$A$2:$A$16,0)),0)))</f>
        <v/>
      </c>
      <c r="N459" s="18">
        <f>IF($C459="","",N(IFERROR(INDEX('Vehículos y choferes'!$G$2:$G$16,MATCH($C459,'Vehículos y choferes'!$A$2:$A$16,0)),0)))</f>
        <v/>
      </c>
      <c r="O459" s="18">
        <f>IF(AND($D459="",$E459=""),"",N($G459)*(IF($D459="",0,IFERROR(INDEX('Vehículos y choferes'!$J$2:$J$31,MATCH($D459,'Vehículos y choferes'!$I$2:$I$31,0)),0))+IF($E459="",0,IFERROR(INDEX('Vehículos y choferes'!$J$2:$J$31,MATCH($E459,'Vehículos y choferes'!$I$2:$I$31,0)),0))))</f>
        <v/>
      </c>
      <c r="P459" s="18">
        <f>IF(AND($C459="",$D459=""),"",N($K459)+N($L459)+N($M459)+N($N459)+N($O459))</f>
        <v/>
      </c>
      <c r="Q459" s="18">
        <f>IF(OR($P459="",N($I459)=0),"",$P459/$I459)</f>
        <v/>
      </c>
      <c r="R459" s="18">
        <f>IF(OR($P459="",N($F459)=0),"",$P459/$F459)</f>
        <v/>
      </c>
      <c r="S459" s="21">
        <f>IF(OR($P459="",N($J459)=0),"",$P459/$J459)</f>
        <v/>
      </c>
      <c r="T459" s="22">
        <f>IF($S459="","",IF($S459&lt;=Configuración!$C$3,"En objetivo",IF($S459&lt;=Configuración!$C$4,"Alerta","Crítico")))</f>
        <v/>
      </c>
      <c r="U459" s="18">
        <f>IF(OR($Q459="",N(Configuración!$C$3)=0),"",$Q459/Configuración!$C$3)</f>
        <v/>
      </c>
      <c r="V459" s="22">
        <f>IF(OR($H459="",$I459=""),"",MAX(0,$H459-$I459))</f>
        <v/>
      </c>
      <c r="W459" s="16" t="n"/>
    </row>
    <row r="460">
      <c r="A460" s="19" t="n"/>
      <c r="B460" s="16" t="n"/>
      <c r="C460" s="16" t="n"/>
      <c r="D460" s="16" t="n"/>
      <c r="E460" s="16" t="n"/>
      <c r="F460" s="20" t="n"/>
      <c r="G460" s="20" t="n"/>
      <c r="H460" s="16" t="n"/>
      <c r="I460" s="16" t="n"/>
      <c r="J460" s="17" t="n"/>
      <c r="K460" s="17" t="n"/>
      <c r="L460" s="18">
        <f>IF($C460="","",N($F460)*N(IFERROR(INDEX('Vehículos y choferes'!$B$2:$B$16,MATCH($C460,'Vehículos y choferes'!$A$2:$A$16,0)),0))/100*N(IFERROR(INDEX('Vehículos y choferes'!$C$2:$C$16,MATCH($C460,'Vehículos y choferes'!$A$2:$A$16,0)),0)))</f>
        <v/>
      </c>
      <c r="M460" s="18">
        <f>IF($C460="","",N($F460)*N(IFERROR(INDEX('Vehículos y choferes'!$E$2:$E$16,MATCH($C460,'Vehículos y choferes'!$A$2:$A$16,0)),0)))</f>
        <v/>
      </c>
      <c r="N460" s="18">
        <f>IF($C460="","",N(IFERROR(INDEX('Vehículos y choferes'!$G$2:$G$16,MATCH($C460,'Vehículos y choferes'!$A$2:$A$16,0)),0)))</f>
        <v/>
      </c>
      <c r="O460" s="18">
        <f>IF(AND($D460="",$E460=""),"",N($G460)*(IF($D460="",0,IFERROR(INDEX('Vehículos y choferes'!$J$2:$J$31,MATCH($D460,'Vehículos y choferes'!$I$2:$I$31,0)),0))+IF($E460="",0,IFERROR(INDEX('Vehículos y choferes'!$J$2:$J$31,MATCH($E460,'Vehículos y choferes'!$I$2:$I$31,0)),0))))</f>
        <v/>
      </c>
      <c r="P460" s="18">
        <f>IF(AND($C460="",$D460=""),"",N($K460)+N($L460)+N($M460)+N($N460)+N($O460))</f>
        <v/>
      </c>
      <c r="Q460" s="18">
        <f>IF(OR($P460="",N($I460)=0),"",$P460/$I460)</f>
        <v/>
      </c>
      <c r="R460" s="18">
        <f>IF(OR($P460="",N($F460)=0),"",$P460/$F460)</f>
        <v/>
      </c>
      <c r="S460" s="21">
        <f>IF(OR($P460="",N($J460)=0),"",$P460/$J460)</f>
        <v/>
      </c>
      <c r="T460" s="22">
        <f>IF($S460="","",IF($S460&lt;=Configuración!$C$3,"En objetivo",IF($S460&lt;=Configuración!$C$4,"Alerta","Crítico")))</f>
        <v/>
      </c>
      <c r="U460" s="18">
        <f>IF(OR($Q460="",N(Configuración!$C$3)=0),"",$Q460/Configuración!$C$3)</f>
        <v/>
      </c>
      <c r="V460" s="22">
        <f>IF(OR($H460="",$I460=""),"",MAX(0,$H460-$I460))</f>
        <v/>
      </c>
      <c r="W460" s="16" t="n"/>
    </row>
    <row r="461">
      <c r="A461" s="19" t="n"/>
      <c r="B461" s="16" t="n"/>
      <c r="C461" s="16" t="n"/>
      <c r="D461" s="16" t="n"/>
      <c r="E461" s="16" t="n"/>
      <c r="F461" s="20" t="n"/>
      <c r="G461" s="20" t="n"/>
      <c r="H461" s="16" t="n"/>
      <c r="I461" s="16" t="n"/>
      <c r="J461" s="17" t="n"/>
      <c r="K461" s="17" t="n"/>
      <c r="L461" s="18">
        <f>IF($C461="","",N($F461)*N(IFERROR(INDEX('Vehículos y choferes'!$B$2:$B$16,MATCH($C461,'Vehículos y choferes'!$A$2:$A$16,0)),0))/100*N(IFERROR(INDEX('Vehículos y choferes'!$C$2:$C$16,MATCH($C461,'Vehículos y choferes'!$A$2:$A$16,0)),0)))</f>
        <v/>
      </c>
      <c r="M461" s="18">
        <f>IF($C461="","",N($F461)*N(IFERROR(INDEX('Vehículos y choferes'!$E$2:$E$16,MATCH($C461,'Vehículos y choferes'!$A$2:$A$16,0)),0)))</f>
        <v/>
      </c>
      <c r="N461" s="18">
        <f>IF($C461="","",N(IFERROR(INDEX('Vehículos y choferes'!$G$2:$G$16,MATCH($C461,'Vehículos y choferes'!$A$2:$A$16,0)),0)))</f>
        <v/>
      </c>
      <c r="O461" s="18">
        <f>IF(AND($D461="",$E461=""),"",N($G461)*(IF($D461="",0,IFERROR(INDEX('Vehículos y choferes'!$J$2:$J$31,MATCH($D461,'Vehículos y choferes'!$I$2:$I$31,0)),0))+IF($E461="",0,IFERROR(INDEX('Vehículos y choferes'!$J$2:$J$31,MATCH($E461,'Vehículos y choferes'!$I$2:$I$31,0)),0))))</f>
        <v/>
      </c>
      <c r="P461" s="18">
        <f>IF(AND($C461="",$D461=""),"",N($K461)+N($L461)+N($M461)+N($N461)+N($O461))</f>
        <v/>
      </c>
      <c r="Q461" s="18">
        <f>IF(OR($P461="",N($I461)=0),"",$P461/$I461)</f>
        <v/>
      </c>
      <c r="R461" s="18">
        <f>IF(OR($P461="",N($F461)=0),"",$P461/$F461)</f>
        <v/>
      </c>
      <c r="S461" s="21">
        <f>IF(OR($P461="",N($J461)=0),"",$P461/$J461)</f>
        <v/>
      </c>
      <c r="T461" s="22">
        <f>IF($S461="","",IF($S461&lt;=Configuración!$C$3,"En objetivo",IF($S461&lt;=Configuración!$C$4,"Alerta","Crítico")))</f>
        <v/>
      </c>
      <c r="U461" s="18">
        <f>IF(OR($Q461="",N(Configuración!$C$3)=0),"",$Q461/Configuración!$C$3)</f>
        <v/>
      </c>
      <c r="V461" s="22">
        <f>IF(OR($H461="",$I461=""),"",MAX(0,$H461-$I461))</f>
        <v/>
      </c>
      <c r="W461" s="16" t="n"/>
    </row>
    <row r="462">
      <c r="A462" s="19" t="n"/>
      <c r="B462" s="16" t="n"/>
      <c r="C462" s="16" t="n"/>
      <c r="D462" s="16" t="n"/>
      <c r="E462" s="16" t="n"/>
      <c r="F462" s="20" t="n"/>
      <c r="G462" s="20" t="n"/>
      <c r="H462" s="16" t="n"/>
      <c r="I462" s="16" t="n"/>
      <c r="J462" s="17" t="n"/>
      <c r="K462" s="17" t="n"/>
      <c r="L462" s="18">
        <f>IF($C462="","",N($F462)*N(IFERROR(INDEX('Vehículos y choferes'!$B$2:$B$16,MATCH($C462,'Vehículos y choferes'!$A$2:$A$16,0)),0))/100*N(IFERROR(INDEX('Vehículos y choferes'!$C$2:$C$16,MATCH($C462,'Vehículos y choferes'!$A$2:$A$16,0)),0)))</f>
        <v/>
      </c>
      <c r="M462" s="18">
        <f>IF($C462="","",N($F462)*N(IFERROR(INDEX('Vehículos y choferes'!$E$2:$E$16,MATCH($C462,'Vehículos y choferes'!$A$2:$A$16,0)),0)))</f>
        <v/>
      </c>
      <c r="N462" s="18">
        <f>IF($C462="","",N(IFERROR(INDEX('Vehículos y choferes'!$G$2:$G$16,MATCH($C462,'Vehículos y choferes'!$A$2:$A$16,0)),0)))</f>
        <v/>
      </c>
      <c r="O462" s="18">
        <f>IF(AND($D462="",$E462=""),"",N($G462)*(IF($D462="",0,IFERROR(INDEX('Vehículos y choferes'!$J$2:$J$31,MATCH($D462,'Vehículos y choferes'!$I$2:$I$31,0)),0))+IF($E462="",0,IFERROR(INDEX('Vehículos y choferes'!$J$2:$J$31,MATCH($E462,'Vehículos y choferes'!$I$2:$I$31,0)),0))))</f>
        <v/>
      </c>
      <c r="P462" s="18">
        <f>IF(AND($C462="",$D462=""),"",N($K462)+N($L462)+N($M462)+N($N462)+N($O462))</f>
        <v/>
      </c>
      <c r="Q462" s="18">
        <f>IF(OR($P462="",N($I462)=0),"",$P462/$I462)</f>
        <v/>
      </c>
      <c r="R462" s="18">
        <f>IF(OR($P462="",N($F462)=0),"",$P462/$F462)</f>
        <v/>
      </c>
      <c r="S462" s="21">
        <f>IF(OR($P462="",N($J462)=0),"",$P462/$J462)</f>
        <v/>
      </c>
      <c r="T462" s="22">
        <f>IF($S462="","",IF($S462&lt;=Configuración!$C$3,"En objetivo",IF($S462&lt;=Configuración!$C$4,"Alerta","Crítico")))</f>
        <v/>
      </c>
      <c r="U462" s="18">
        <f>IF(OR($Q462="",N(Configuración!$C$3)=0),"",$Q462/Configuración!$C$3)</f>
        <v/>
      </c>
      <c r="V462" s="22">
        <f>IF(OR($H462="",$I462=""),"",MAX(0,$H462-$I462))</f>
        <v/>
      </c>
      <c r="W462" s="16" t="n"/>
    </row>
    <row r="463">
      <c r="A463" s="19" t="n"/>
      <c r="B463" s="16" t="n"/>
      <c r="C463" s="16" t="n"/>
      <c r="D463" s="16" t="n"/>
      <c r="E463" s="16" t="n"/>
      <c r="F463" s="20" t="n"/>
      <c r="G463" s="20" t="n"/>
      <c r="H463" s="16" t="n"/>
      <c r="I463" s="16" t="n"/>
      <c r="J463" s="17" t="n"/>
      <c r="K463" s="17" t="n"/>
      <c r="L463" s="18">
        <f>IF($C463="","",N($F463)*N(IFERROR(INDEX('Vehículos y choferes'!$B$2:$B$16,MATCH($C463,'Vehículos y choferes'!$A$2:$A$16,0)),0))/100*N(IFERROR(INDEX('Vehículos y choferes'!$C$2:$C$16,MATCH($C463,'Vehículos y choferes'!$A$2:$A$16,0)),0)))</f>
        <v/>
      </c>
      <c r="M463" s="18">
        <f>IF($C463="","",N($F463)*N(IFERROR(INDEX('Vehículos y choferes'!$E$2:$E$16,MATCH($C463,'Vehículos y choferes'!$A$2:$A$16,0)),0)))</f>
        <v/>
      </c>
      <c r="N463" s="18">
        <f>IF($C463="","",N(IFERROR(INDEX('Vehículos y choferes'!$G$2:$G$16,MATCH($C463,'Vehículos y choferes'!$A$2:$A$16,0)),0)))</f>
        <v/>
      </c>
      <c r="O463" s="18">
        <f>IF(AND($D463="",$E463=""),"",N($G463)*(IF($D463="",0,IFERROR(INDEX('Vehículos y choferes'!$J$2:$J$31,MATCH($D463,'Vehículos y choferes'!$I$2:$I$31,0)),0))+IF($E463="",0,IFERROR(INDEX('Vehículos y choferes'!$J$2:$J$31,MATCH($E463,'Vehículos y choferes'!$I$2:$I$31,0)),0))))</f>
        <v/>
      </c>
      <c r="P463" s="18">
        <f>IF(AND($C463="",$D463=""),"",N($K463)+N($L463)+N($M463)+N($N463)+N($O463))</f>
        <v/>
      </c>
      <c r="Q463" s="18">
        <f>IF(OR($P463="",N($I463)=0),"",$P463/$I463)</f>
        <v/>
      </c>
      <c r="R463" s="18">
        <f>IF(OR($P463="",N($F463)=0),"",$P463/$F463)</f>
        <v/>
      </c>
      <c r="S463" s="21">
        <f>IF(OR($P463="",N($J463)=0),"",$P463/$J463)</f>
        <v/>
      </c>
      <c r="T463" s="22">
        <f>IF($S463="","",IF($S463&lt;=Configuración!$C$3,"En objetivo",IF($S463&lt;=Configuración!$C$4,"Alerta","Crítico")))</f>
        <v/>
      </c>
      <c r="U463" s="18">
        <f>IF(OR($Q463="",N(Configuración!$C$3)=0),"",$Q463/Configuración!$C$3)</f>
        <v/>
      </c>
      <c r="V463" s="22">
        <f>IF(OR($H463="",$I463=""),"",MAX(0,$H463-$I463))</f>
        <v/>
      </c>
      <c r="W463" s="16" t="n"/>
    </row>
    <row r="464">
      <c r="A464" s="19" t="n"/>
      <c r="B464" s="16" t="n"/>
      <c r="C464" s="16" t="n"/>
      <c r="D464" s="16" t="n"/>
      <c r="E464" s="16" t="n"/>
      <c r="F464" s="20" t="n"/>
      <c r="G464" s="20" t="n"/>
      <c r="H464" s="16" t="n"/>
      <c r="I464" s="16" t="n"/>
      <c r="J464" s="17" t="n"/>
      <c r="K464" s="17" t="n"/>
      <c r="L464" s="18">
        <f>IF($C464="","",N($F464)*N(IFERROR(INDEX('Vehículos y choferes'!$B$2:$B$16,MATCH($C464,'Vehículos y choferes'!$A$2:$A$16,0)),0))/100*N(IFERROR(INDEX('Vehículos y choferes'!$C$2:$C$16,MATCH($C464,'Vehículos y choferes'!$A$2:$A$16,0)),0)))</f>
        <v/>
      </c>
      <c r="M464" s="18">
        <f>IF($C464="","",N($F464)*N(IFERROR(INDEX('Vehículos y choferes'!$E$2:$E$16,MATCH($C464,'Vehículos y choferes'!$A$2:$A$16,0)),0)))</f>
        <v/>
      </c>
      <c r="N464" s="18">
        <f>IF($C464="","",N(IFERROR(INDEX('Vehículos y choferes'!$G$2:$G$16,MATCH($C464,'Vehículos y choferes'!$A$2:$A$16,0)),0)))</f>
        <v/>
      </c>
      <c r="O464" s="18">
        <f>IF(AND($D464="",$E464=""),"",N($G464)*(IF($D464="",0,IFERROR(INDEX('Vehículos y choferes'!$J$2:$J$31,MATCH($D464,'Vehículos y choferes'!$I$2:$I$31,0)),0))+IF($E464="",0,IFERROR(INDEX('Vehículos y choferes'!$J$2:$J$31,MATCH($E464,'Vehículos y choferes'!$I$2:$I$31,0)),0))))</f>
        <v/>
      </c>
      <c r="P464" s="18">
        <f>IF(AND($C464="",$D464=""),"",N($K464)+N($L464)+N($M464)+N($N464)+N($O464))</f>
        <v/>
      </c>
      <c r="Q464" s="18">
        <f>IF(OR($P464="",N($I464)=0),"",$P464/$I464)</f>
        <v/>
      </c>
      <c r="R464" s="18">
        <f>IF(OR($P464="",N($F464)=0),"",$P464/$F464)</f>
        <v/>
      </c>
      <c r="S464" s="21">
        <f>IF(OR($P464="",N($J464)=0),"",$P464/$J464)</f>
        <v/>
      </c>
      <c r="T464" s="22">
        <f>IF($S464="","",IF($S464&lt;=Configuración!$C$3,"En objetivo",IF($S464&lt;=Configuración!$C$4,"Alerta","Crítico")))</f>
        <v/>
      </c>
      <c r="U464" s="18">
        <f>IF(OR($Q464="",N(Configuración!$C$3)=0),"",$Q464/Configuración!$C$3)</f>
        <v/>
      </c>
      <c r="V464" s="22">
        <f>IF(OR($H464="",$I464=""),"",MAX(0,$H464-$I464))</f>
        <v/>
      </c>
      <c r="W464" s="16" t="n"/>
    </row>
    <row r="465">
      <c r="A465" s="19" t="n"/>
      <c r="B465" s="16" t="n"/>
      <c r="C465" s="16" t="n"/>
      <c r="D465" s="16" t="n"/>
      <c r="E465" s="16" t="n"/>
      <c r="F465" s="20" t="n"/>
      <c r="G465" s="20" t="n"/>
      <c r="H465" s="16" t="n"/>
      <c r="I465" s="16" t="n"/>
      <c r="J465" s="17" t="n"/>
      <c r="K465" s="17" t="n"/>
      <c r="L465" s="18">
        <f>IF($C465="","",N($F465)*N(IFERROR(INDEX('Vehículos y choferes'!$B$2:$B$16,MATCH($C465,'Vehículos y choferes'!$A$2:$A$16,0)),0))/100*N(IFERROR(INDEX('Vehículos y choferes'!$C$2:$C$16,MATCH($C465,'Vehículos y choferes'!$A$2:$A$16,0)),0)))</f>
        <v/>
      </c>
      <c r="M465" s="18">
        <f>IF($C465="","",N($F465)*N(IFERROR(INDEX('Vehículos y choferes'!$E$2:$E$16,MATCH($C465,'Vehículos y choferes'!$A$2:$A$16,0)),0)))</f>
        <v/>
      </c>
      <c r="N465" s="18">
        <f>IF($C465="","",N(IFERROR(INDEX('Vehículos y choferes'!$G$2:$G$16,MATCH($C465,'Vehículos y choferes'!$A$2:$A$16,0)),0)))</f>
        <v/>
      </c>
      <c r="O465" s="18">
        <f>IF(AND($D465="",$E465=""),"",N($G465)*(IF($D465="",0,IFERROR(INDEX('Vehículos y choferes'!$J$2:$J$31,MATCH($D465,'Vehículos y choferes'!$I$2:$I$31,0)),0))+IF($E465="",0,IFERROR(INDEX('Vehículos y choferes'!$J$2:$J$31,MATCH($E465,'Vehículos y choferes'!$I$2:$I$31,0)),0))))</f>
        <v/>
      </c>
      <c r="P465" s="18">
        <f>IF(AND($C465="",$D465=""),"",N($K465)+N($L465)+N($M465)+N($N465)+N($O465))</f>
        <v/>
      </c>
      <c r="Q465" s="18">
        <f>IF(OR($P465="",N($I465)=0),"",$P465/$I465)</f>
        <v/>
      </c>
      <c r="R465" s="18">
        <f>IF(OR($P465="",N($F465)=0),"",$P465/$F465)</f>
        <v/>
      </c>
      <c r="S465" s="21">
        <f>IF(OR($P465="",N($J465)=0),"",$P465/$J465)</f>
        <v/>
      </c>
      <c r="T465" s="22">
        <f>IF($S465="","",IF($S465&lt;=Configuración!$C$3,"En objetivo",IF($S465&lt;=Configuración!$C$4,"Alerta","Crítico")))</f>
        <v/>
      </c>
      <c r="U465" s="18">
        <f>IF(OR($Q465="",N(Configuración!$C$3)=0),"",$Q465/Configuración!$C$3)</f>
        <v/>
      </c>
      <c r="V465" s="22">
        <f>IF(OR($H465="",$I465=""),"",MAX(0,$H465-$I465))</f>
        <v/>
      </c>
      <c r="W465" s="16" t="n"/>
    </row>
    <row r="466">
      <c r="A466" s="19" t="n"/>
      <c r="B466" s="16" t="n"/>
      <c r="C466" s="16" t="n"/>
      <c r="D466" s="16" t="n"/>
      <c r="E466" s="16" t="n"/>
      <c r="F466" s="20" t="n"/>
      <c r="G466" s="20" t="n"/>
      <c r="H466" s="16" t="n"/>
      <c r="I466" s="16" t="n"/>
      <c r="J466" s="17" t="n"/>
      <c r="K466" s="17" t="n"/>
      <c r="L466" s="18">
        <f>IF($C466="","",N($F466)*N(IFERROR(INDEX('Vehículos y choferes'!$B$2:$B$16,MATCH($C466,'Vehículos y choferes'!$A$2:$A$16,0)),0))/100*N(IFERROR(INDEX('Vehículos y choferes'!$C$2:$C$16,MATCH($C466,'Vehículos y choferes'!$A$2:$A$16,0)),0)))</f>
        <v/>
      </c>
      <c r="M466" s="18">
        <f>IF($C466="","",N($F466)*N(IFERROR(INDEX('Vehículos y choferes'!$E$2:$E$16,MATCH($C466,'Vehículos y choferes'!$A$2:$A$16,0)),0)))</f>
        <v/>
      </c>
      <c r="N466" s="18">
        <f>IF($C466="","",N(IFERROR(INDEX('Vehículos y choferes'!$G$2:$G$16,MATCH($C466,'Vehículos y choferes'!$A$2:$A$16,0)),0)))</f>
        <v/>
      </c>
      <c r="O466" s="18">
        <f>IF(AND($D466="",$E466=""),"",N($G466)*(IF($D466="",0,IFERROR(INDEX('Vehículos y choferes'!$J$2:$J$31,MATCH($D466,'Vehículos y choferes'!$I$2:$I$31,0)),0))+IF($E466="",0,IFERROR(INDEX('Vehículos y choferes'!$J$2:$J$31,MATCH($E466,'Vehículos y choferes'!$I$2:$I$31,0)),0))))</f>
        <v/>
      </c>
      <c r="P466" s="18">
        <f>IF(AND($C466="",$D466=""),"",N($K466)+N($L466)+N($M466)+N($N466)+N($O466))</f>
        <v/>
      </c>
      <c r="Q466" s="18">
        <f>IF(OR($P466="",N($I466)=0),"",$P466/$I466)</f>
        <v/>
      </c>
      <c r="R466" s="18">
        <f>IF(OR($P466="",N($F466)=0),"",$P466/$F466)</f>
        <v/>
      </c>
      <c r="S466" s="21">
        <f>IF(OR($P466="",N($J466)=0),"",$P466/$J466)</f>
        <v/>
      </c>
      <c r="T466" s="22">
        <f>IF($S466="","",IF($S466&lt;=Configuración!$C$3,"En objetivo",IF($S466&lt;=Configuración!$C$4,"Alerta","Crítico")))</f>
        <v/>
      </c>
      <c r="U466" s="18">
        <f>IF(OR($Q466="",N(Configuración!$C$3)=0),"",$Q466/Configuración!$C$3)</f>
        <v/>
      </c>
      <c r="V466" s="22">
        <f>IF(OR($H466="",$I466=""),"",MAX(0,$H466-$I466))</f>
        <v/>
      </c>
      <c r="W466" s="16" t="n"/>
    </row>
    <row r="467">
      <c r="A467" s="19" t="n"/>
      <c r="B467" s="16" t="n"/>
      <c r="C467" s="16" t="n"/>
      <c r="D467" s="16" t="n"/>
      <c r="E467" s="16" t="n"/>
      <c r="F467" s="20" t="n"/>
      <c r="G467" s="20" t="n"/>
      <c r="H467" s="16" t="n"/>
      <c r="I467" s="16" t="n"/>
      <c r="J467" s="17" t="n"/>
      <c r="K467" s="17" t="n"/>
      <c r="L467" s="18">
        <f>IF($C467="","",N($F467)*N(IFERROR(INDEX('Vehículos y choferes'!$B$2:$B$16,MATCH($C467,'Vehículos y choferes'!$A$2:$A$16,0)),0))/100*N(IFERROR(INDEX('Vehículos y choferes'!$C$2:$C$16,MATCH($C467,'Vehículos y choferes'!$A$2:$A$16,0)),0)))</f>
        <v/>
      </c>
      <c r="M467" s="18">
        <f>IF($C467="","",N($F467)*N(IFERROR(INDEX('Vehículos y choferes'!$E$2:$E$16,MATCH($C467,'Vehículos y choferes'!$A$2:$A$16,0)),0)))</f>
        <v/>
      </c>
      <c r="N467" s="18">
        <f>IF($C467="","",N(IFERROR(INDEX('Vehículos y choferes'!$G$2:$G$16,MATCH($C467,'Vehículos y choferes'!$A$2:$A$16,0)),0)))</f>
        <v/>
      </c>
      <c r="O467" s="18">
        <f>IF(AND($D467="",$E467=""),"",N($G467)*(IF($D467="",0,IFERROR(INDEX('Vehículos y choferes'!$J$2:$J$31,MATCH($D467,'Vehículos y choferes'!$I$2:$I$31,0)),0))+IF($E467="",0,IFERROR(INDEX('Vehículos y choferes'!$J$2:$J$31,MATCH($E467,'Vehículos y choferes'!$I$2:$I$31,0)),0))))</f>
        <v/>
      </c>
      <c r="P467" s="18">
        <f>IF(AND($C467="",$D467=""),"",N($K467)+N($L467)+N($M467)+N($N467)+N($O467))</f>
        <v/>
      </c>
      <c r="Q467" s="18">
        <f>IF(OR($P467="",N($I467)=0),"",$P467/$I467)</f>
        <v/>
      </c>
      <c r="R467" s="18">
        <f>IF(OR($P467="",N($F467)=0),"",$P467/$F467)</f>
        <v/>
      </c>
      <c r="S467" s="21">
        <f>IF(OR($P467="",N($J467)=0),"",$P467/$J467)</f>
        <v/>
      </c>
      <c r="T467" s="22">
        <f>IF($S467="","",IF($S467&lt;=Configuración!$C$3,"En objetivo",IF($S467&lt;=Configuración!$C$4,"Alerta","Crítico")))</f>
        <v/>
      </c>
      <c r="U467" s="18">
        <f>IF(OR($Q467="",N(Configuración!$C$3)=0),"",$Q467/Configuración!$C$3)</f>
        <v/>
      </c>
      <c r="V467" s="22">
        <f>IF(OR($H467="",$I467=""),"",MAX(0,$H467-$I467))</f>
        <v/>
      </c>
      <c r="W467" s="16" t="n"/>
    </row>
    <row r="468">
      <c r="A468" s="19" t="n"/>
      <c r="B468" s="16" t="n"/>
      <c r="C468" s="16" t="n"/>
      <c r="D468" s="16" t="n"/>
      <c r="E468" s="16" t="n"/>
      <c r="F468" s="20" t="n"/>
      <c r="G468" s="20" t="n"/>
      <c r="H468" s="16" t="n"/>
      <c r="I468" s="16" t="n"/>
      <c r="J468" s="17" t="n"/>
      <c r="K468" s="17" t="n"/>
      <c r="L468" s="18">
        <f>IF($C468="","",N($F468)*N(IFERROR(INDEX('Vehículos y choferes'!$B$2:$B$16,MATCH($C468,'Vehículos y choferes'!$A$2:$A$16,0)),0))/100*N(IFERROR(INDEX('Vehículos y choferes'!$C$2:$C$16,MATCH($C468,'Vehículos y choferes'!$A$2:$A$16,0)),0)))</f>
        <v/>
      </c>
      <c r="M468" s="18">
        <f>IF($C468="","",N($F468)*N(IFERROR(INDEX('Vehículos y choferes'!$E$2:$E$16,MATCH($C468,'Vehículos y choferes'!$A$2:$A$16,0)),0)))</f>
        <v/>
      </c>
      <c r="N468" s="18">
        <f>IF($C468="","",N(IFERROR(INDEX('Vehículos y choferes'!$G$2:$G$16,MATCH($C468,'Vehículos y choferes'!$A$2:$A$16,0)),0)))</f>
        <v/>
      </c>
      <c r="O468" s="18">
        <f>IF(AND($D468="",$E468=""),"",N($G468)*(IF($D468="",0,IFERROR(INDEX('Vehículos y choferes'!$J$2:$J$31,MATCH($D468,'Vehículos y choferes'!$I$2:$I$31,0)),0))+IF($E468="",0,IFERROR(INDEX('Vehículos y choferes'!$J$2:$J$31,MATCH($E468,'Vehículos y choferes'!$I$2:$I$31,0)),0))))</f>
        <v/>
      </c>
      <c r="P468" s="18">
        <f>IF(AND($C468="",$D468=""),"",N($K468)+N($L468)+N($M468)+N($N468)+N($O468))</f>
        <v/>
      </c>
      <c r="Q468" s="18">
        <f>IF(OR($P468="",N($I468)=0),"",$P468/$I468)</f>
        <v/>
      </c>
      <c r="R468" s="18">
        <f>IF(OR($P468="",N($F468)=0),"",$P468/$F468)</f>
        <v/>
      </c>
      <c r="S468" s="21">
        <f>IF(OR($P468="",N($J468)=0),"",$P468/$J468)</f>
        <v/>
      </c>
      <c r="T468" s="22">
        <f>IF($S468="","",IF($S468&lt;=Configuración!$C$3,"En objetivo",IF($S468&lt;=Configuración!$C$4,"Alerta","Crítico")))</f>
        <v/>
      </c>
      <c r="U468" s="18">
        <f>IF(OR($Q468="",N(Configuración!$C$3)=0),"",$Q468/Configuración!$C$3)</f>
        <v/>
      </c>
      <c r="V468" s="22">
        <f>IF(OR($H468="",$I468=""),"",MAX(0,$H468-$I468))</f>
        <v/>
      </c>
      <c r="W468" s="16" t="n"/>
    </row>
    <row r="469">
      <c r="A469" s="19" t="n"/>
      <c r="B469" s="16" t="n"/>
      <c r="C469" s="16" t="n"/>
      <c r="D469" s="16" t="n"/>
      <c r="E469" s="16" t="n"/>
      <c r="F469" s="20" t="n"/>
      <c r="G469" s="20" t="n"/>
      <c r="H469" s="16" t="n"/>
      <c r="I469" s="16" t="n"/>
      <c r="J469" s="17" t="n"/>
      <c r="K469" s="17" t="n"/>
      <c r="L469" s="18">
        <f>IF($C469="","",N($F469)*N(IFERROR(INDEX('Vehículos y choferes'!$B$2:$B$16,MATCH($C469,'Vehículos y choferes'!$A$2:$A$16,0)),0))/100*N(IFERROR(INDEX('Vehículos y choferes'!$C$2:$C$16,MATCH($C469,'Vehículos y choferes'!$A$2:$A$16,0)),0)))</f>
        <v/>
      </c>
      <c r="M469" s="18">
        <f>IF($C469="","",N($F469)*N(IFERROR(INDEX('Vehículos y choferes'!$E$2:$E$16,MATCH($C469,'Vehículos y choferes'!$A$2:$A$16,0)),0)))</f>
        <v/>
      </c>
      <c r="N469" s="18">
        <f>IF($C469="","",N(IFERROR(INDEX('Vehículos y choferes'!$G$2:$G$16,MATCH($C469,'Vehículos y choferes'!$A$2:$A$16,0)),0)))</f>
        <v/>
      </c>
      <c r="O469" s="18">
        <f>IF(AND($D469="",$E469=""),"",N($G469)*(IF($D469="",0,IFERROR(INDEX('Vehículos y choferes'!$J$2:$J$31,MATCH($D469,'Vehículos y choferes'!$I$2:$I$31,0)),0))+IF($E469="",0,IFERROR(INDEX('Vehículos y choferes'!$J$2:$J$31,MATCH($E469,'Vehículos y choferes'!$I$2:$I$31,0)),0))))</f>
        <v/>
      </c>
      <c r="P469" s="18">
        <f>IF(AND($C469="",$D469=""),"",N($K469)+N($L469)+N($M469)+N($N469)+N($O469))</f>
        <v/>
      </c>
      <c r="Q469" s="18">
        <f>IF(OR($P469="",N($I469)=0),"",$P469/$I469)</f>
        <v/>
      </c>
      <c r="R469" s="18">
        <f>IF(OR($P469="",N($F469)=0),"",$P469/$F469)</f>
        <v/>
      </c>
      <c r="S469" s="21">
        <f>IF(OR($P469="",N($J469)=0),"",$P469/$J469)</f>
        <v/>
      </c>
      <c r="T469" s="22">
        <f>IF($S469="","",IF($S469&lt;=Configuración!$C$3,"En objetivo",IF($S469&lt;=Configuración!$C$4,"Alerta","Crítico")))</f>
        <v/>
      </c>
      <c r="U469" s="18">
        <f>IF(OR($Q469="",N(Configuración!$C$3)=0),"",$Q469/Configuración!$C$3)</f>
        <v/>
      </c>
      <c r="V469" s="22">
        <f>IF(OR($H469="",$I469=""),"",MAX(0,$H469-$I469))</f>
        <v/>
      </c>
      <c r="W469" s="16" t="n"/>
    </row>
    <row r="470">
      <c r="A470" s="19" t="n"/>
      <c r="B470" s="16" t="n"/>
      <c r="C470" s="16" t="n"/>
      <c r="D470" s="16" t="n"/>
      <c r="E470" s="16" t="n"/>
      <c r="F470" s="20" t="n"/>
      <c r="G470" s="20" t="n"/>
      <c r="H470" s="16" t="n"/>
      <c r="I470" s="16" t="n"/>
      <c r="J470" s="17" t="n"/>
      <c r="K470" s="17" t="n"/>
      <c r="L470" s="18">
        <f>IF($C470="","",N($F470)*N(IFERROR(INDEX('Vehículos y choferes'!$B$2:$B$16,MATCH($C470,'Vehículos y choferes'!$A$2:$A$16,0)),0))/100*N(IFERROR(INDEX('Vehículos y choferes'!$C$2:$C$16,MATCH($C470,'Vehículos y choferes'!$A$2:$A$16,0)),0)))</f>
        <v/>
      </c>
      <c r="M470" s="18">
        <f>IF($C470="","",N($F470)*N(IFERROR(INDEX('Vehículos y choferes'!$E$2:$E$16,MATCH($C470,'Vehículos y choferes'!$A$2:$A$16,0)),0)))</f>
        <v/>
      </c>
      <c r="N470" s="18">
        <f>IF($C470="","",N(IFERROR(INDEX('Vehículos y choferes'!$G$2:$G$16,MATCH($C470,'Vehículos y choferes'!$A$2:$A$16,0)),0)))</f>
        <v/>
      </c>
      <c r="O470" s="18">
        <f>IF(AND($D470="",$E470=""),"",N($G470)*(IF($D470="",0,IFERROR(INDEX('Vehículos y choferes'!$J$2:$J$31,MATCH($D470,'Vehículos y choferes'!$I$2:$I$31,0)),0))+IF($E470="",0,IFERROR(INDEX('Vehículos y choferes'!$J$2:$J$31,MATCH($E470,'Vehículos y choferes'!$I$2:$I$31,0)),0))))</f>
        <v/>
      </c>
      <c r="P470" s="18">
        <f>IF(AND($C470="",$D470=""),"",N($K470)+N($L470)+N($M470)+N($N470)+N($O470))</f>
        <v/>
      </c>
      <c r="Q470" s="18">
        <f>IF(OR($P470="",N($I470)=0),"",$P470/$I470)</f>
        <v/>
      </c>
      <c r="R470" s="18">
        <f>IF(OR($P470="",N($F470)=0),"",$P470/$F470)</f>
        <v/>
      </c>
      <c r="S470" s="21">
        <f>IF(OR($P470="",N($J470)=0),"",$P470/$J470)</f>
        <v/>
      </c>
      <c r="T470" s="22">
        <f>IF($S470="","",IF($S470&lt;=Configuración!$C$3,"En objetivo",IF($S470&lt;=Configuración!$C$4,"Alerta","Crítico")))</f>
        <v/>
      </c>
      <c r="U470" s="18">
        <f>IF(OR($Q470="",N(Configuración!$C$3)=0),"",$Q470/Configuración!$C$3)</f>
        <v/>
      </c>
      <c r="V470" s="22">
        <f>IF(OR($H470="",$I470=""),"",MAX(0,$H470-$I470))</f>
        <v/>
      </c>
      <c r="W470" s="16" t="n"/>
    </row>
    <row r="471">
      <c r="A471" s="19" t="n"/>
      <c r="B471" s="16" t="n"/>
      <c r="C471" s="16" t="n"/>
      <c r="D471" s="16" t="n"/>
      <c r="E471" s="16" t="n"/>
      <c r="F471" s="20" t="n"/>
      <c r="G471" s="20" t="n"/>
      <c r="H471" s="16" t="n"/>
      <c r="I471" s="16" t="n"/>
      <c r="J471" s="17" t="n"/>
      <c r="K471" s="17" t="n"/>
      <c r="L471" s="18">
        <f>IF($C471="","",N($F471)*N(IFERROR(INDEX('Vehículos y choferes'!$B$2:$B$16,MATCH($C471,'Vehículos y choferes'!$A$2:$A$16,0)),0))/100*N(IFERROR(INDEX('Vehículos y choferes'!$C$2:$C$16,MATCH($C471,'Vehículos y choferes'!$A$2:$A$16,0)),0)))</f>
        <v/>
      </c>
      <c r="M471" s="18">
        <f>IF($C471="","",N($F471)*N(IFERROR(INDEX('Vehículos y choferes'!$E$2:$E$16,MATCH($C471,'Vehículos y choferes'!$A$2:$A$16,0)),0)))</f>
        <v/>
      </c>
      <c r="N471" s="18">
        <f>IF($C471="","",N(IFERROR(INDEX('Vehículos y choferes'!$G$2:$G$16,MATCH($C471,'Vehículos y choferes'!$A$2:$A$16,0)),0)))</f>
        <v/>
      </c>
      <c r="O471" s="18">
        <f>IF(AND($D471="",$E471=""),"",N($G471)*(IF($D471="",0,IFERROR(INDEX('Vehículos y choferes'!$J$2:$J$31,MATCH($D471,'Vehículos y choferes'!$I$2:$I$31,0)),0))+IF($E471="",0,IFERROR(INDEX('Vehículos y choferes'!$J$2:$J$31,MATCH($E471,'Vehículos y choferes'!$I$2:$I$31,0)),0))))</f>
        <v/>
      </c>
      <c r="P471" s="18">
        <f>IF(AND($C471="",$D471=""),"",N($K471)+N($L471)+N($M471)+N($N471)+N($O471))</f>
        <v/>
      </c>
      <c r="Q471" s="18">
        <f>IF(OR($P471="",N($I471)=0),"",$P471/$I471)</f>
        <v/>
      </c>
      <c r="R471" s="18">
        <f>IF(OR($P471="",N($F471)=0),"",$P471/$F471)</f>
        <v/>
      </c>
      <c r="S471" s="21">
        <f>IF(OR($P471="",N($J471)=0),"",$P471/$J471)</f>
        <v/>
      </c>
      <c r="T471" s="22">
        <f>IF($S471="","",IF($S471&lt;=Configuración!$C$3,"En objetivo",IF($S471&lt;=Configuración!$C$4,"Alerta","Crítico")))</f>
        <v/>
      </c>
      <c r="U471" s="18">
        <f>IF(OR($Q471="",N(Configuración!$C$3)=0),"",$Q471/Configuración!$C$3)</f>
        <v/>
      </c>
      <c r="V471" s="22">
        <f>IF(OR($H471="",$I471=""),"",MAX(0,$H471-$I471))</f>
        <v/>
      </c>
      <c r="W471" s="16" t="n"/>
    </row>
    <row r="472">
      <c r="A472" s="19" t="n"/>
      <c r="B472" s="16" t="n"/>
      <c r="C472" s="16" t="n"/>
      <c r="D472" s="16" t="n"/>
      <c r="E472" s="16" t="n"/>
      <c r="F472" s="20" t="n"/>
      <c r="G472" s="20" t="n"/>
      <c r="H472" s="16" t="n"/>
      <c r="I472" s="16" t="n"/>
      <c r="J472" s="17" t="n"/>
      <c r="K472" s="17" t="n"/>
      <c r="L472" s="18">
        <f>IF($C472="","",N($F472)*N(IFERROR(INDEX('Vehículos y choferes'!$B$2:$B$16,MATCH($C472,'Vehículos y choferes'!$A$2:$A$16,0)),0))/100*N(IFERROR(INDEX('Vehículos y choferes'!$C$2:$C$16,MATCH($C472,'Vehículos y choferes'!$A$2:$A$16,0)),0)))</f>
        <v/>
      </c>
      <c r="M472" s="18">
        <f>IF($C472="","",N($F472)*N(IFERROR(INDEX('Vehículos y choferes'!$E$2:$E$16,MATCH($C472,'Vehículos y choferes'!$A$2:$A$16,0)),0)))</f>
        <v/>
      </c>
      <c r="N472" s="18">
        <f>IF($C472="","",N(IFERROR(INDEX('Vehículos y choferes'!$G$2:$G$16,MATCH($C472,'Vehículos y choferes'!$A$2:$A$16,0)),0)))</f>
        <v/>
      </c>
      <c r="O472" s="18">
        <f>IF(AND($D472="",$E472=""),"",N($G472)*(IF($D472="",0,IFERROR(INDEX('Vehículos y choferes'!$J$2:$J$31,MATCH($D472,'Vehículos y choferes'!$I$2:$I$31,0)),0))+IF($E472="",0,IFERROR(INDEX('Vehículos y choferes'!$J$2:$J$31,MATCH($E472,'Vehículos y choferes'!$I$2:$I$31,0)),0))))</f>
        <v/>
      </c>
      <c r="P472" s="18">
        <f>IF(AND($C472="",$D472=""),"",N($K472)+N($L472)+N($M472)+N($N472)+N($O472))</f>
        <v/>
      </c>
      <c r="Q472" s="18">
        <f>IF(OR($P472="",N($I472)=0),"",$P472/$I472)</f>
        <v/>
      </c>
      <c r="R472" s="18">
        <f>IF(OR($P472="",N($F472)=0),"",$P472/$F472)</f>
        <v/>
      </c>
      <c r="S472" s="21">
        <f>IF(OR($P472="",N($J472)=0),"",$P472/$J472)</f>
        <v/>
      </c>
      <c r="T472" s="22">
        <f>IF($S472="","",IF($S472&lt;=Configuración!$C$3,"En objetivo",IF($S472&lt;=Configuración!$C$4,"Alerta","Crítico")))</f>
        <v/>
      </c>
      <c r="U472" s="18">
        <f>IF(OR($Q472="",N(Configuración!$C$3)=0),"",$Q472/Configuración!$C$3)</f>
        <v/>
      </c>
      <c r="V472" s="22">
        <f>IF(OR($H472="",$I472=""),"",MAX(0,$H472-$I472))</f>
        <v/>
      </c>
      <c r="W472" s="16" t="n"/>
    </row>
    <row r="473">
      <c r="A473" s="19" t="n"/>
      <c r="B473" s="16" t="n"/>
      <c r="C473" s="16" t="n"/>
      <c r="D473" s="16" t="n"/>
      <c r="E473" s="16" t="n"/>
      <c r="F473" s="20" t="n"/>
      <c r="G473" s="20" t="n"/>
      <c r="H473" s="16" t="n"/>
      <c r="I473" s="16" t="n"/>
      <c r="J473" s="17" t="n"/>
      <c r="K473" s="17" t="n"/>
      <c r="L473" s="18">
        <f>IF($C473="","",N($F473)*N(IFERROR(INDEX('Vehículos y choferes'!$B$2:$B$16,MATCH($C473,'Vehículos y choferes'!$A$2:$A$16,0)),0))/100*N(IFERROR(INDEX('Vehículos y choferes'!$C$2:$C$16,MATCH($C473,'Vehículos y choferes'!$A$2:$A$16,0)),0)))</f>
        <v/>
      </c>
      <c r="M473" s="18">
        <f>IF($C473="","",N($F473)*N(IFERROR(INDEX('Vehículos y choferes'!$E$2:$E$16,MATCH($C473,'Vehículos y choferes'!$A$2:$A$16,0)),0)))</f>
        <v/>
      </c>
      <c r="N473" s="18">
        <f>IF($C473="","",N(IFERROR(INDEX('Vehículos y choferes'!$G$2:$G$16,MATCH($C473,'Vehículos y choferes'!$A$2:$A$16,0)),0)))</f>
        <v/>
      </c>
      <c r="O473" s="18">
        <f>IF(AND($D473="",$E473=""),"",N($G473)*(IF($D473="",0,IFERROR(INDEX('Vehículos y choferes'!$J$2:$J$31,MATCH($D473,'Vehículos y choferes'!$I$2:$I$31,0)),0))+IF($E473="",0,IFERROR(INDEX('Vehículos y choferes'!$J$2:$J$31,MATCH($E473,'Vehículos y choferes'!$I$2:$I$31,0)),0))))</f>
        <v/>
      </c>
      <c r="P473" s="18">
        <f>IF(AND($C473="",$D473=""),"",N($K473)+N($L473)+N($M473)+N($N473)+N($O473))</f>
        <v/>
      </c>
      <c r="Q473" s="18">
        <f>IF(OR($P473="",N($I473)=0),"",$P473/$I473)</f>
        <v/>
      </c>
      <c r="R473" s="18">
        <f>IF(OR($P473="",N($F473)=0),"",$P473/$F473)</f>
        <v/>
      </c>
      <c r="S473" s="21">
        <f>IF(OR($P473="",N($J473)=0),"",$P473/$J473)</f>
        <v/>
      </c>
      <c r="T473" s="22">
        <f>IF($S473="","",IF($S473&lt;=Configuración!$C$3,"En objetivo",IF($S473&lt;=Configuración!$C$4,"Alerta","Crítico")))</f>
        <v/>
      </c>
      <c r="U473" s="18">
        <f>IF(OR($Q473="",N(Configuración!$C$3)=0),"",$Q473/Configuración!$C$3)</f>
        <v/>
      </c>
      <c r="V473" s="22">
        <f>IF(OR($H473="",$I473=""),"",MAX(0,$H473-$I473))</f>
        <v/>
      </c>
      <c r="W473" s="16" t="n"/>
    </row>
    <row r="474">
      <c r="A474" s="19" t="n"/>
      <c r="B474" s="16" t="n"/>
      <c r="C474" s="16" t="n"/>
      <c r="D474" s="16" t="n"/>
      <c r="E474" s="16" t="n"/>
      <c r="F474" s="20" t="n"/>
      <c r="G474" s="20" t="n"/>
      <c r="H474" s="16" t="n"/>
      <c r="I474" s="16" t="n"/>
      <c r="J474" s="17" t="n"/>
      <c r="K474" s="17" t="n"/>
      <c r="L474" s="18">
        <f>IF($C474="","",N($F474)*N(IFERROR(INDEX('Vehículos y choferes'!$B$2:$B$16,MATCH($C474,'Vehículos y choferes'!$A$2:$A$16,0)),0))/100*N(IFERROR(INDEX('Vehículos y choferes'!$C$2:$C$16,MATCH($C474,'Vehículos y choferes'!$A$2:$A$16,0)),0)))</f>
        <v/>
      </c>
      <c r="M474" s="18">
        <f>IF($C474="","",N($F474)*N(IFERROR(INDEX('Vehículos y choferes'!$E$2:$E$16,MATCH($C474,'Vehículos y choferes'!$A$2:$A$16,0)),0)))</f>
        <v/>
      </c>
      <c r="N474" s="18">
        <f>IF($C474="","",N(IFERROR(INDEX('Vehículos y choferes'!$G$2:$G$16,MATCH($C474,'Vehículos y choferes'!$A$2:$A$16,0)),0)))</f>
        <v/>
      </c>
      <c r="O474" s="18">
        <f>IF(AND($D474="",$E474=""),"",N($G474)*(IF($D474="",0,IFERROR(INDEX('Vehículos y choferes'!$J$2:$J$31,MATCH($D474,'Vehículos y choferes'!$I$2:$I$31,0)),0))+IF($E474="",0,IFERROR(INDEX('Vehículos y choferes'!$J$2:$J$31,MATCH($E474,'Vehículos y choferes'!$I$2:$I$31,0)),0))))</f>
        <v/>
      </c>
      <c r="P474" s="18">
        <f>IF(AND($C474="",$D474=""),"",N($K474)+N($L474)+N($M474)+N($N474)+N($O474))</f>
        <v/>
      </c>
      <c r="Q474" s="18">
        <f>IF(OR($P474="",N($I474)=0),"",$P474/$I474)</f>
        <v/>
      </c>
      <c r="R474" s="18">
        <f>IF(OR($P474="",N($F474)=0),"",$P474/$F474)</f>
        <v/>
      </c>
      <c r="S474" s="21">
        <f>IF(OR($P474="",N($J474)=0),"",$P474/$J474)</f>
        <v/>
      </c>
      <c r="T474" s="22">
        <f>IF($S474="","",IF($S474&lt;=Configuración!$C$3,"En objetivo",IF($S474&lt;=Configuración!$C$4,"Alerta","Crítico")))</f>
        <v/>
      </c>
      <c r="U474" s="18">
        <f>IF(OR($Q474="",N(Configuración!$C$3)=0),"",$Q474/Configuración!$C$3)</f>
        <v/>
      </c>
      <c r="V474" s="22">
        <f>IF(OR($H474="",$I474=""),"",MAX(0,$H474-$I474))</f>
        <v/>
      </c>
      <c r="W474" s="16" t="n"/>
    </row>
    <row r="475">
      <c r="A475" s="19" t="n"/>
      <c r="B475" s="16" t="n"/>
      <c r="C475" s="16" t="n"/>
      <c r="D475" s="16" t="n"/>
      <c r="E475" s="16" t="n"/>
      <c r="F475" s="20" t="n"/>
      <c r="G475" s="20" t="n"/>
      <c r="H475" s="16" t="n"/>
      <c r="I475" s="16" t="n"/>
      <c r="J475" s="17" t="n"/>
      <c r="K475" s="17" t="n"/>
      <c r="L475" s="18">
        <f>IF($C475="","",N($F475)*N(IFERROR(INDEX('Vehículos y choferes'!$B$2:$B$16,MATCH($C475,'Vehículos y choferes'!$A$2:$A$16,0)),0))/100*N(IFERROR(INDEX('Vehículos y choferes'!$C$2:$C$16,MATCH($C475,'Vehículos y choferes'!$A$2:$A$16,0)),0)))</f>
        <v/>
      </c>
      <c r="M475" s="18">
        <f>IF($C475="","",N($F475)*N(IFERROR(INDEX('Vehículos y choferes'!$E$2:$E$16,MATCH($C475,'Vehículos y choferes'!$A$2:$A$16,0)),0)))</f>
        <v/>
      </c>
      <c r="N475" s="18">
        <f>IF($C475="","",N(IFERROR(INDEX('Vehículos y choferes'!$G$2:$G$16,MATCH($C475,'Vehículos y choferes'!$A$2:$A$16,0)),0)))</f>
        <v/>
      </c>
      <c r="O475" s="18">
        <f>IF(AND($D475="",$E475=""),"",N($G475)*(IF($D475="",0,IFERROR(INDEX('Vehículos y choferes'!$J$2:$J$31,MATCH($D475,'Vehículos y choferes'!$I$2:$I$31,0)),0))+IF($E475="",0,IFERROR(INDEX('Vehículos y choferes'!$J$2:$J$31,MATCH($E475,'Vehículos y choferes'!$I$2:$I$31,0)),0))))</f>
        <v/>
      </c>
      <c r="P475" s="18">
        <f>IF(AND($C475="",$D475=""),"",N($K475)+N($L475)+N($M475)+N($N475)+N($O475))</f>
        <v/>
      </c>
      <c r="Q475" s="18">
        <f>IF(OR($P475="",N($I475)=0),"",$P475/$I475)</f>
        <v/>
      </c>
      <c r="R475" s="18">
        <f>IF(OR($P475="",N($F475)=0),"",$P475/$F475)</f>
        <v/>
      </c>
      <c r="S475" s="21">
        <f>IF(OR($P475="",N($J475)=0),"",$P475/$J475)</f>
        <v/>
      </c>
      <c r="T475" s="22">
        <f>IF($S475="","",IF($S475&lt;=Configuración!$C$3,"En objetivo",IF($S475&lt;=Configuración!$C$4,"Alerta","Crítico")))</f>
        <v/>
      </c>
      <c r="U475" s="18">
        <f>IF(OR($Q475="",N(Configuración!$C$3)=0),"",$Q475/Configuración!$C$3)</f>
        <v/>
      </c>
      <c r="V475" s="22">
        <f>IF(OR($H475="",$I475=""),"",MAX(0,$H475-$I475))</f>
        <v/>
      </c>
      <c r="W475" s="16" t="n"/>
    </row>
    <row r="476">
      <c r="A476" s="19" t="n"/>
      <c r="B476" s="16" t="n"/>
      <c r="C476" s="16" t="n"/>
      <c r="D476" s="16" t="n"/>
      <c r="E476" s="16" t="n"/>
      <c r="F476" s="20" t="n"/>
      <c r="G476" s="20" t="n"/>
      <c r="H476" s="16" t="n"/>
      <c r="I476" s="16" t="n"/>
      <c r="J476" s="17" t="n"/>
      <c r="K476" s="17" t="n"/>
      <c r="L476" s="18">
        <f>IF($C476="","",N($F476)*N(IFERROR(INDEX('Vehículos y choferes'!$B$2:$B$16,MATCH($C476,'Vehículos y choferes'!$A$2:$A$16,0)),0))/100*N(IFERROR(INDEX('Vehículos y choferes'!$C$2:$C$16,MATCH($C476,'Vehículos y choferes'!$A$2:$A$16,0)),0)))</f>
        <v/>
      </c>
      <c r="M476" s="18">
        <f>IF($C476="","",N($F476)*N(IFERROR(INDEX('Vehículos y choferes'!$E$2:$E$16,MATCH($C476,'Vehículos y choferes'!$A$2:$A$16,0)),0)))</f>
        <v/>
      </c>
      <c r="N476" s="18">
        <f>IF($C476="","",N(IFERROR(INDEX('Vehículos y choferes'!$G$2:$G$16,MATCH($C476,'Vehículos y choferes'!$A$2:$A$16,0)),0)))</f>
        <v/>
      </c>
      <c r="O476" s="18">
        <f>IF(AND($D476="",$E476=""),"",N($G476)*(IF($D476="",0,IFERROR(INDEX('Vehículos y choferes'!$J$2:$J$31,MATCH($D476,'Vehículos y choferes'!$I$2:$I$31,0)),0))+IF($E476="",0,IFERROR(INDEX('Vehículos y choferes'!$J$2:$J$31,MATCH($E476,'Vehículos y choferes'!$I$2:$I$31,0)),0))))</f>
        <v/>
      </c>
      <c r="P476" s="18">
        <f>IF(AND($C476="",$D476=""),"",N($K476)+N($L476)+N($M476)+N($N476)+N($O476))</f>
        <v/>
      </c>
      <c r="Q476" s="18">
        <f>IF(OR($P476="",N($I476)=0),"",$P476/$I476)</f>
        <v/>
      </c>
      <c r="R476" s="18">
        <f>IF(OR($P476="",N($F476)=0),"",$P476/$F476)</f>
        <v/>
      </c>
      <c r="S476" s="21">
        <f>IF(OR($P476="",N($J476)=0),"",$P476/$J476)</f>
        <v/>
      </c>
      <c r="T476" s="22">
        <f>IF($S476="","",IF($S476&lt;=Configuración!$C$3,"En objetivo",IF($S476&lt;=Configuración!$C$4,"Alerta","Crítico")))</f>
        <v/>
      </c>
      <c r="U476" s="18">
        <f>IF(OR($Q476="",N(Configuración!$C$3)=0),"",$Q476/Configuración!$C$3)</f>
        <v/>
      </c>
      <c r="V476" s="22">
        <f>IF(OR($H476="",$I476=""),"",MAX(0,$H476-$I476))</f>
        <v/>
      </c>
      <c r="W476" s="16" t="n"/>
    </row>
    <row r="477">
      <c r="A477" s="19" t="n"/>
      <c r="B477" s="16" t="n"/>
      <c r="C477" s="16" t="n"/>
      <c r="D477" s="16" t="n"/>
      <c r="E477" s="16" t="n"/>
      <c r="F477" s="20" t="n"/>
      <c r="G477" s="20" t="n"/>
      <c r="H477" s="16" t="n"/>
      <c r="I477" s="16" t="n"/>
      <c r="J477" s="17" t="n"/>
      <c r="K477" s="17" t="n"/>
      <c r="L477" s="18">
        <f>IF($C477="","",N($F477)*N(IFERROR(INDEX('Vehículos y choferes'!$B$2:$B$16,MATCH($C477,'Vehículos y choferes'!$A$2:$A$16,0)),0))/100*N(IFERROR(INDEX('Vehículos y choferes'!$C$2:$C$16,MATCH($C477,'Vehículos y choferes'!$A$2:$A$16,0)),0)))</f>
        <v/>
      </c>
      <c r="M477" s="18">
        <f>IF($C477="","",N($F477)*N(IFERROR(INDEX('Vehículos y choferes'!$E$2:$E$16,MATCH($C477,'Vehículos y choferes'!$A$2:$A$16,0)),0)))</f>
        <v/>
      </c>
      <c r="N477" s="18">
        <f>IF($C477="","",N(IFERROR(INDEX('Vehículos y choferes'!$G$2:$G$16,MATCH($C477,'Vehículos y choferes'!$A$2:$A$16,0)),0)))</f>
        <v/>
      </c>
      <c r="O477" s="18">
        <f>IF(AND($D477="",$E477=""),"",N($G477)*(IF($D477="",0,IFERROR(INDEX('Vehículos y choferes'!$J$2:$J$31,MATCH($D477,'Vehículos y choferes'!$I$2:$I$31,0)),0))+IF($E477="",0,IFERROR(INDEX('Vehículos y choferes'!$J$2:$J$31,MATCH($E477,'Vehículos y choferes'!$I$2:$I$31,0)),0))))</f>
        <v/>
      </c>
      <c r="P477" s="18">
        <f>IF(AND($C477="",$D477=""),"",N($K477)+N($L477)+N($M477)+N($N477)+N($O477))</f>
        <v/>
      </c>
      <c r="Q477" s="18">
        <f>IF(OR($P477="",N($I477)=0),"",$P477/$I477)</f>
        <v/>
      </c>
      <c r="R477" s="18">
        <f>IF(OR($P477="",N($F477)=0),"",$P477/$F477)</f>
        <v/>
      </c>
      <c r="S477" s="21">
        <f>IF(OR($P477="",N($J477)=0),"",$P477/$J477)</f>
        <v/>
      </c>
      <c r="T477" s="22">
        <f>IF($S477="","",IF($S477&lt;=Configuración!$C$3,"En objetivo",IF($S477&lt;=Configuración!$C$4,"Alerta","Crítico")))</f>
        <v/>
      </c>
      <c r="U477" s="18">
        <f>IF(OR($Q477="",N(Configuración!$C$3)=0),"",$Q477/Configuración!$C$3)</f>
        <v/>
      </c>
      <c r="V477" s="22">
        <f>IF(OR($H477="",$I477=""),"",MAX(0,$H477-$I477))</f>
        <v/>
      </c>
      <c r="W477" s="16" t="n"/>
    </row>
    <row r="478">
      <c r="A478" s="19" t="n"/>
      <c r="B478" s="16" t="n"/>
      <c r="C478" s="16" t="n"/>
      <c r="D478" s="16" t="n"/>
      <c r="E478" s="16" t="n"/>
      <c r="F478" s="20" t="n"/>
      <c r="G478" s="20" t="n"/>
      <c r="H478" s="16" t="n"/>
      <c r="I478" s="16" t="n"/>
      <c r="J478" s="17" t="n"/>
      <c r="K478" s="17" t="n"/>
      <c r="L478" s="18">
        <f>IF($C478="","",N($F478)*N(IFERROR(INDEX('Vehículos y choferes'!$B$2:$B$16,MATCH($C478,'Vehículos y choferes'!$A$2:$A$16,0)),0))/100*N(IFERROR(INDEX('Vehículos y choferes'!$C$2:$C$16,MATCH($C478,'Vehículos y choferes'!$A$2:$A$16,0)),0)))</f>
        <v/>
      </c>
      <c r="M478" s="18">
        <f>IF($C478="","",N($F478)*N(IFERROR(INDEX('Vehículos y choferes'!$E$2:$E$16,MATCH($C478,'Vehículos y choferes'!$A$2:$A$16,0)),0)))</f>
        <v/>
      </c>
      <c r="N478" s="18">
        <f>IF($C478="","",N(IFERROR(INDEX('Vehículos y choferes'!$G$2:$G$16,MATCH($C478,'Vehículos y choferes'!$A$2:$A$16,0)),0)))</f>
        <v/>
      </c>
      <c r="O478" s="18">
        <f>IF(AND($D478="",$E478=""),"",N($G478)*(IF($D478="",0,IFERROR(INDEX('Vehículos y choferes'!$J$2:$J$31,MATCH($D478,'Vehículos y choferes'!$I$2:$I$31,0)),0))+IF($E478="",0,IFERROR(INDEX('Vehículos y choferes'!$J$2:$J$31,MATCH($E478,'Vehículos y choferes'!$I$2:$I$31,0)),0))))</f>
        <v/>
      </c>
      <c r="P478" s="18">
        <f>IF(AND($C478="",$D478=""),"",N($K478)+N($L478)+N($M478)+N($N478)+N($O478))</f>
        <v/>
      </c>
      <c r="Q478" s="18">
        <f>IF(OR($P478="",N($I478)=0),"",$P478/$I478)</f>
        <v/>
      </c>
      <c r="R478" s="18">
        <f>IF(OR($P478="",N($F478)=0),"",$P478/$F478)</f>
        <v/>
      </c>
      <c r="S478" s="21">
        <f>IF(OR($P478="",N($J478)=0),"",$P478/$J478)</f>
        <v/>
      </c>
      <c r="T478" s="22">
        <f>IF($S478="","",IF($S478&lt;=Configuración!$C$3,"En objetivo",IF($S478&lt;=Configuración!$C$4,"Alerta","Crítico")))</f>
        <v/>
      </c>
      <c r="U478" s="18">
        <f>IF(OR($Q478="",N(Configuración!$C$3)=0),"",$Q478/Configuración!$C$3)</f>
        <v/>
      </c>
      <c r="V478" s="22">
        <f>IF(OR($H478="",$I478=""),"",MAX(0,$H478-$I478))</f>
        <v/>
      </c>
      <c r="W478" s="16" t="n"/>
    </row>
    <row r="479">
      <c r="A479" s="19" t="n"/>
      <c r="B479" s="16" t="n"/>
      <c r="C479" s="16" t="n"/>
      <c r="D479" s="16" t="n"/>
      <c r="E479" s="16" t="n"/>
      <c r="F479" s="20" t="n"/>
      <c r="G479" s="20" t="n"/>
      <c r="H479" s="16" t="n"/>
      <c r="I479" s="16" t="n"/>
      <c r="J479" s="17" t="n"/>
      <c r="K479" s="17" t="n"/>
      <c r="L479" s="18">
        <f>IF($C479="","",N($F479)*N(IFERROR(INDEX('Vehículos y choferes'!$B$2:$B$16,MATCH($C479,'Vehículos y choferes'!$A$2:$A$16,0)),0))/100*N(IFERROR(INDEX('Vehículos y choferes'!$C$2:$C$16,MATCH($C479,'Vehículos y choferes'!$A$2:$A$16,0)),0)))</f>
        <v/>
      </c>
      <c r="M479" s="18">
        <f>IF($C479="","",N($F479)*N(IFERROR(INDEX('Vehículos y choferes'!$E$2:$E$16,MATCH($C479,'Vehículos y choferes'!$A$2:$A$16,0)),0)))</f>
        <v/>
      </c>
      <c r="N479" s="18">
        <f>IF($C479="","",N(IFERROR(INDEX('Vehículos y choferes'!$G$2:$G$16,MATCH($C479,'Vehículos y choferes'!$A$2:$A$16,0)),0)))</f>
        <v/>
      </c>
      <c r="O479" s="18">
        <f>IF(AND($D479="",$E479=""),"",N($G479)*(IF($D479="",0,IFERROR(INDEX('Vehículos y choferes'!$J$2:$J$31,MATCH($D479,'Vehículos y choferes'!$I$2:$I$31,0)),0))+IF($E479="",0,IFERROR(INDEX('Vehículos y choferes'!$J$2:$J$31,MATCH($E479,'Vehículos y choferes'!$I$2:$I$31,0)),0))))</f>
        <v/>
      </c>
      <c r="P479" s="18">
        <f>IF(AND($C479="",$D479=""),"",N($K479)+N($L479)+N($M479)+N($N479)+N($O479))</f>
        <v/>
      </c>
      <c r="Q479" s="18">
        <f>IF(OR($P479="",N($I479)=0),"",$P479/$I479)</f>
        <v/>
      </c>
      <c r="R479" s="18">
        <f>IF(OR($P479="",N($F479)=0),"",$P479/$F479)</f>
        <v/>
      </c>
      <c r="S479" s="21">
        <f>IF(OR($P479="",N($J479)=0),"",$P479/$J479)</f>
        <v/>
      </c>
      <c r="T479" s="22">
        <f>IF($S479="","",IF($S479&lt;=Configuración!$C$3,"En objetivo",IF($S479&lt;=Configuración!$C$4,"Alerta","Crítico")))</f>
        <v/>
      </c>
      <c r="U479" s="18">
        <f>IF(OR($Q479="",N(Configuración!$C$3)=0),"",$Q479/Configuración!$C$3)</f>
        <v/>
      </c>
      <c r="V479" s="22">
        <f>IF(OR($H479="",$I479=""),"",MAX(0,$H479-$I479))</f>
        <v/>
      </c>
      <c r="W479" s="16" t="n"/>
    </row>
    <row r="480">
      <c r="A480" s="19" t="n"/>
      <c r="B480" s="16" t="n"/>
      <c r="C480" s="16" t="n"/>
      <c r="D480" s="16" t="n"/>
      <c r="E480" s="16" t="n"/>
      <c r="F480" s="20" t="n"/>
      <c r="G480" s="20" t="n"/>
      <c r="H480" s="16" t="n"/>
      <c r="I480" s="16" t="n"/>
      <c r="J480" s="17" t="n"/>
      <c r="K480" s="17" t="n"/>
      <c r="L480" s="18">
        <f>IF($C480="","",N($F480)*N(IFERROR(INDEX('Vehículos y choferes'!$B$2:$B$16,MATCH($C480,'Vehículos y choferes'!$A$2:$A$16,0)),0))/100*N(IFERROR(INDEX('Vehículos y choferes'!$C$2:$C$16,MATCH($C480,'Vehículos y choferes'!$A$2:$A$16,0)),0)))</f>
        <v/>
      </c>
      <c r="M480" s="18">
        <f>IF($C480="","",N($F480)*N(IFERROR(INDEX('Vehículos y choferes'!$E$2:$E$16,MATCH($C480,'Vehículos y choferes'!$A$2:$A$16,0)),0)))</f>
        <v/>
      </c>
      <c r="N480" s="18">
        <f>IF($C480="","",N(IFERROR(INDEX('Vehículos y choferes'!$G$2:$G$16,MATCH($C480,'Vehículos y choferes'!$A$2:$A$16,0)),0)))</f>
        <v/>
      </c>
      <c r="O480" s="18">
        <f>IF(AND($D480="",$E480=""),"",N($G480)*(IF($D480="",0,IFERROR(INDEX('Vehículos y choferes'!$J$2:$J$31,MATCH($D480,'Vehículos y choferes'!$I$2:$I$31,0)),0))+IF($E480="",0,IFERROR(INDEX('Vehículos y choferes'!$J$2:$J$31,MATCH($E480,'Vehículos y choferes'!$I$2:$I$31,0)),0))))</f>
        <v/>
      </c>
      <c r="P480" s="18">
        <f>IF(AND($C480="",$D480=""),"",N($K480)+N($L480)+N($M480)+N($N480)+N($O480))</f>
        <v/>
      </c>
      <c r="Q480" s="18">
        <f>IF(OR($P480="",N($I480)=0),"",$P480/$I480)</f>
        <v/>
      </c>
      <c r="R480" s="18">
        <f>IF(OR($P480="",N($F480)=0),"",$P480/$F480)</f>
        <v/>
      </c>
      <c r="S480" s="21">
        <f>IF(OR($P480="",N($J480)=0),"",$P480/$J480)</f>
        <v/>
      </c>
      <c r="T480" s="22">
        <f>IF($S480="","",IF($S480&lt;=Configuración!$C$3,"En objetivo",IF($S480&lt;=Configuración!$C$4,"Alerta","Crítico")))</f>
        <v/>
      </c>
      <c r="U480" s="18">
        <f>IF(OR($Q480="",N(Configuración!$C$3)=0),"",$Q480/Configuración!$C$3)</f>
        <v/>
      </c>
      <c r="V480" s="22">
        <f>IF(OR($H480="",$I480=""),"",MAX(0,$H480-$I480))</f>
        <v/>
      </c>
      <c r="W480" s="16" t="n"/>
    </row>
    <row r="481">
      <c r="A481" s="19" t="n"/>
      <c r="B481" s="16" t="n"/>
      <c r="C481" s="16" t="n"/>
      <c r="D481" s="16" t="n"/>
      <c r="E481" s="16" t="n"/>
      <c r="F481" s="20" t="n"/>
      <c r="G481" s="20" t="n"/>
      <c r="H481" s="16" t="n"/>
      <c r="I481" s="16" t="n"/>
      <c r="J481" s="17" t="n"/>
      <c r="K481" s="17" t="n"/>
      <c r="L481" s="18">
        <f>IF($C481="","",N($F481)*N(IFERROR(INDEX('Vehículos y choferes'!$B$2:$B$16,MATCH($C481,'Vehículos y choferes'!$A$2:$A$16,0)),0))/100*N(IFERROR(INDEX('Vehículos y choferes'!$C$2:$C$16,MATCH($C481,'Vehículos y choferes'!$A$2:$A$16,0)),0)))</f>
        <v/>
      </c>
      <c r="M481" s="18">
        <f>IF($C481="","",N($F481)*N(IFERROR(INDEX('Vehículos y choferes'!$E$2:$E$16,MATCH($C481,'Vehículos y choferes'!$A$2:$A$16,0)),0)))</f>
        <v/>
      </c>
      <c r="N481" s="18">
        <f>IF($C481="","",N(IFERROR(INDEX('Vehículos y choferes'!$G$2:$G$16,MATCH($C481,'Vehículos y choferes'!$A$2:$A$16,0)),0)))</f>
        <v/>
      </c>
      <c r="O481" s="18">
        <f>IF(AND($D481="",$E481=""),"",N($G481)*(IF($D481="",0,IFERROR(INDEX('Vehículos y choferes'!$J$2:$J$31,MATCH($D481,'Vehículos y choferes'!$I$2:$I$31,0)),0))+IF($E481="",0,IFERROR(INDEX('Vehículos y choferes'!$J$2:$J$31,MATCH($E481,'Vehículos y choferes'!$I$2:$I$31,0)),0))))</f>
        <v/>
      </c>
      <c r="P481" s="18">
        <f>IF(AND($C481="",$D481=""),"",N($K481)+N($L481)+N($M481)+N($N481)+N($O481))</f>
        <v/>
      </c>
      <c r="Q481" s="18">
        <f>IF(OR($P481="",N($I481)=0),"",$P481/$I481)</f>
        <v/>
      </c>
      <c r="R481" s="18">
        <f>IF(OR($P481="",N($F481)=0),"",$P481/$F481)</f>
        <v/>
      </c>
      <c r="S481" s="21">
        <f>IF(OR($P481="",N($J481)=0),"",$P481/$J481)</f>
        <v/>
      </c>
      <c r="T481" s="22">
        <f>IF($S481="","",IF($S481&lt;=Configuración!$C$3,"En objetivo",IF($S481&lt;=Configuración!$C$4,"Alerta","Crítico")))</f>
        <v/>
      </c>
      <c r="U481" s="18">
        <f>IF(OR($Q481="",N(Configuración!$C$3)=0),"",$Q481/Configuración!$C$3)</f>
        <v/>
      </c>
      <c r="V481" s="22">
        <f>IF(OR($H481="",$I481=""),"",MAX(0,$H481-$I481))</f>
        <v/>
      </c>
      <c r="W481" s="16" t="n"/>
    </row>
    <row r="482">
      <c r="A482" s="19" t="n"/>
      <c r="B482" s="16" t="n"/>
      <c r="C482" s="16" t="n"/>
      <c r="D482" s="16" t="n"/>
      <c r="E482" s="16" t="n"/>
      <c r="F482" s="20" t="n"/>
      <c r="G482" s="20" t="n"/>
      <c r="H482" s="16" t="n"/>
      <c r="I482" s="16" t="n"/>
      <c r="J482" s="17" t="n"/>
      <c r="K482" s="17" t="n"/>
      <c r="L482" s="18">
        <f>IF($C482="","",N($F482)*N(IFERROR(INDEX('Vehículos y choferes'!$B$2:$B$16,MATCH($C482,'Vehículos y choferes'!$A$2:$A$16,0)),0))/100*N(IFERROR(INDEX('Vehículos y choferes'!$C$2:$C$16,MATCH($C482,'Vehículos y choferes'!$A$2:$A$16,0)),0)))</f>
        <v/>
      </c>
      <c r="M482" s="18">
        <f>IF($C482="","",N($F482)*N(IFERROR(INDEX('Vehículos y choferes'!$E$2:$E$16,MATCH($C482,'Vehículos y choferes'!$A$2:$A$16,0)),0)))</f>
        <v/>
      </c>
      <c r="N482" s="18">
        <f>IF($C482="","",N(IFERROR(INDEX('Vehículos y choferes'!$G$2:$G$16,MATCH($C482,'Vehículos y choferes'!$A$2:$A$16,0)),0)))</f>
        <v/>
      </c>
      <c r="O482" s="18">
        <f>IF(AND($D482="",$E482=""),"",N($G482)*(IF($D482="",0,IFERROR(INDEX('Vehículos y choferes'!$J$2:$J$31,MATCH($D482,'Vehículos y choferes'!$I$2:$I$31,0)),0))+IF($E482="",0,IFERROR(INDEX('Vehículos y choferes'!$J$2:$J$31,MATCH($E482,'Vehículos y choferes'!$I$2:$I$31,0)),0))))</f>
        <v/>
      </c>
      <c r="P482" s="18">
        <f>IF(AND($C482="",$D482=""),"",N($K482)+N($L482)+N($M482)+N($N482)+N($O482))</f>
        <v/>
      </c>
      <c r="Q482" s="18">
        <f>IF(OR($P482="",N($I482)=0),"",$P482/$I482)</f>
        <v/>
      </c>
      <c r="R482" s="18">
        <f>IF(OR($P482="",N($F482)=0),"",$P482/$F482)</f>
        <v/>
      </c>
      <c r="S482" s="21">
        <f>IF(OR($P482="",N($J482)=0),"",$P482/$J482)</f>
        <v/>
      </c>
      <c r="T482" s="22">
        <f>IF($S482="","",IF($S482&lt;=Configuración!$C$3,"En objetivo",IF($S482&lt;=Configuración!$C$4,"Alerta","Crítico")))</f>
        <v/>
      </c>
      <c r="U482" s="18">
        <f>IF(OR($Q482="",N(Configuración!$C$3)=0),"",$Q482/Configuración!$C$3)</f>
        <v/>
      </c>
      <c r="V482" s="22">
        <f>IF(OR($H482="",$I482=""),"",MAX(0,$H482-$I482))</f>
        <v/>
      </c>
      <c r="W482" s="16" t="n"/>
    </row>
    <row r="483">
      <c r="A483" s="19" t="n"/>
      <c r="B483" s="16" t="n"/>
      <c r="C483" s="16" t="n"/>
      <c r="D483" s="16" t="n"/>
      <c r="E483" s="16" t="n"/>
      <c r="F483" s="20" t="n"/>
      <c r="G483" s="20" t="n"/>
      <c r="H483" s="16" t="n"/>
      <c r="I483" s="16" t="n"/>
      <c r="J483" s="17" t="n"/>
      <c r="K483" s="17" t="n"/>
      <c r="L483" s="18">
        <f>IF($C483="","",N($F483)*N(IFERROR(INDEX('Vehículos y choferes'!$B$2:$B$16,MATCH($C483,'Vehículos y choferes'!$A$2:$A$16,0)),0))/100*N(IFERROR(INDEX('Vehículos y choferes'!$C$2:$C$16,MATCH($C483,'Vehículos y choferes'!$A$2:$A$16,0)),0)))</f>
        <v/>
      </c>
      <c r="M483" s="18">
        <f>IF($C483="","",N($F483)*N(IFERROR(INDEX('Vehículos y choferes'!$E$2:$E$16,MATCH($C483,'Vehículos y choferes'!$A$2:$A$16,0)),0)))</f>
        <v/>
      </c>
      <c r="N483" s="18">
        <f>IF($C483="","",N(IFERROR(INDEX('Vehículos y choferes'!$G$2:$G$16,MATCH($C483,'Vehículos y choferes'!$A$2:$A$16,0)),0)))</f>
        <v/>
      </c>
      <c r="O483" s="18">
        <f>IF(AND($D483="",$E483=""),"",N($G483)*(IF($D483="",0,IFERROR(INDEX('Vehículos y choferes'!$J$2:$J$31,MATCH($D483,'Vehículos y choferes'!$I$2:$I$31,0)),0))+IF($E483="",0,IFERROR(INDEX('Vehículos y choferes'!$J$2:$J$31,MATCH($E483,'Vehículos y choferes'!$I$2:$I$31,0)),0))))</f>
        <v/>
      </c>
      <c r="P483" s="18">
        <f>IF(AND($C483="",$D483=""),"",N($K483)+N($L483)+N($M483)+N($N483)+N($O483))</f>
        <v/>
      </c>
      <c r="Q483" s="18">
        <f>IF(OR($P483="",N($I483)=0),"",$P483/$I483)</f>
        <v/>
      </c>
      <c r="R483" s="18">
        <f>IF(OR($P483="",N($F483)=0),"",$P483/$F483)</f>
        <v/>
      </c>
      <c r="S483" s="21">
        <f>IF(OR($P483="",N($J483)=0),"",$P483/$J483)</f>
        <v/>
      </c>
      <c r="T483" s="22">
        <f>IF($S483="","",IF($S483&lt;=Configuración!$C$3,"En objetivo",IF($S483&lt;=Configuración!$C$4,"Alerta","Crítico")))</f>
        <v/>
      </c>
      <c r="U483" s="18">
        <f>IF(OR($Q483="",N(Configuración!$C$3)=0),"",$Q483/Configuración!$C$3)</f>
        <v/>
      </c>
      <c r="V483" s="22">
        <f>IF(OR($H483="",$I483=""),"",MAX(0,$H483-$I483))</f>
        <v/>
      </c>
      <c r="W483" s="16" t="n"/>
    </row>
    <row r="484">
      <c r="A484" s="19" t="n"/>
      <c r="B484" s="16" t="n"/>
      <c r="C484" s="16" t="n"/>
      <c r="D484" s="16" t="n"/>
      <c r="E484" s="16" t="n"/>
      <c r="F484" s="20" t="n"/>
      <c r="G484" s="20" t="n"/>
      <c r="H484" s="16" t="n"/>
      <c r="I484" s="16" t="n"/>
      <c r="J484" s="17" t="n"/>
      <c r="K484" s="17" t="n"/>
      <c r="L484" s="18">
        <f>IF($C484="","",N($F484)*N(IFERROR(INDEX('Vehículos y choferes'!$B$2:$B$16,MATCH($C484,'Vehículos y choferes'!$A$2:$A$16,0)),0))/100*N(IFERROR(INDEX('Vehículos y choferes'!$C$2:$C$16,MATCH($C484,'Vehículos y choferes'!$A$2:$A$16,0)),0)))</f>
        <v/>
      </c>
      <c r="M484" s="18">
        <f>IF($C484="","",N($F484)*N(IFERROR(INDEX('Vehículos y choferes'!$E$2:$E$16,MATCH($C484,'Vehículos y choferes'!$A$2:$A$16,0)),0)))</f>
        <v/>
      </c>
      <c r="N484" s="18">
        <f>IF($C484="","",N(IFERROR(INDEX('Vehículos y choferes'!$G$2:$G$16,MATCH($C484,'Vehículos y choferes'!$A$2:$A$16,0)),0)))</f>
        <v/>
      </c>
      <c r="O484" s="18">
        <f>IF(AND($D484="",$E484=""),"",N($G484)*(IF($D484="",0,IFERROR(INDEX('Vehículos y choferes'!$J$2:$J$31,MATCH($D484,'Vehículos y choferes'!$I$2:$I$31,0)),0))+IF($E484="",0,IFERROR(INDEX('Vehículos y choferes'!$J$2:$J$31,MATCH($E484,'Vehículos y choferes'!$I$2:$I$31,0)),0))))</f>
        <v/>
      </c>
      <c r="P484" s="18">
        <f>IF(AND($C484="",$D484=""),"",N($K484)+N($L484)+N($M484)+N($N484)+N($O484))</f>
        <v/>
      </c>
      <c r="Q484" s="18">
        <f>IF(OR($P484="",N($I484)=0),"",$P484/$I484)</f>
        <v/>
      </c>
      <c r="R484" s="18">
        <f>IF(OR($P484="",N($F484)=0),"",$P484/$F484)</f>
        <v/>
      </c>
      <c r="S484" s="21">
        <f>IF(OR($P484="",N($J484)=0),"",$P484/$J484)</f>
        <v/>
      </c>
      <c r="T484" s="22">
        <f>IF($S484="","",IF($S484&lt;=Configuración!$C$3,"En objetivo",IF($S484&lt;=Configuración!$C$4,"Alerta","Crítico")))</f>
        <v/>
      </c>
      <c r="U484" s="18">
        <f>IF(OR($Q484="",N(Configuración!$C$3)=0),"",$Q484/Configuración!$C$3)</f>
        <v/>
      </c>
      <c r="V484" s="22">
        <f>IF(OR($H484="",$I484=""),"",MAX(0,$H484-$I484))</f>
        <v/>
      </c>
      <c r="W484" s="16" t="n"/>
    </row>
    <row r="485">
      <c r="A485" s="19" t="n"/>
      <c r="B485" s="16" t="n"/>
      <c r="C485" s="16" t="n"/>
      <c r="D485" s="16" t="n"/>
      <c r="E485" s="16" t="n"/>
      <c r="F485" s="20" t="n"/>
      <c r="G485" s="20" t="n"/>
      <c r="H485" s="16" t="n"/>
      <c r="I485" s="16" t="n"/>
      <c r="J485" s="17" t="n"/>
      <c r="K485" s="17" t="n"/>
      <c r="L485" s="18">
        <f>IF($C485="","",N($F485)*N(IFERROR(INDEX('Vehículos y choferes'!$B$2:$B$16,MATCH($C485,'Vehículos y choferes'!$A$2:$A$16,0)),0))/100*N(IFERROR(INDEX('Vehículos y choferes'!$C$2:$C$16,MATCH($C485,'Vehículos y choferes'!$A$2:$A$16,0)),0)))</f>
        <v/>
      </c>
      <c r="M485" s="18">
        <f>IF($C485="","",N($F485)*N(IFERROR(INDEX('Vehículos y choferes'!$E$2:$E$16,MATCH($C485,'Vehículos y choferes'!$A$2:$A$16,0)),0)))</f>
        <v/>
      </c>
      <c r="N485" s="18">
        <f>IF($C485="","",N(IFERROR(INDEX('Vehículos y choferes'!$G$2:$G$16,MATCH($C485,'Vehículos y choferes'!$A$2:$A$16,0)),0)))</f>
        <v/>
      </c>
      <c r="O485" s="18">
        <f>IF(AND($D485="",$E485=""),"",N($G485)*(IF($D485="",0,IFERROR(INDEX('Vehículos y choferes'!$J$2:$J$31,MATCH($D485,'Vehículos y choferes'!$I$2:$I$31,0)),0))+IF($E485="",0,IFERROR(INDEX('Vehículos y choferes'!$J$2:$J$31,MATCH($E485,'Vehículos y choferes'!$I$2:$I$31,0)),0))))</f>
        <v/>
      </c>
      <c r="P485" s="18">
        <f>IF(AND($C485="",$D485=""),"",N($K485)+N($L485)+N($M485)+N($N485)+N($O485))</f>
        <v/>
      </c>
      <c r="Q485" s="18">
        <f>IF(OR($P485="",N($I485)=0),"",$P485/$I485)</f>
        <v/>
      </c>
      <c r="R485" s="18">
        <f>IF(OR($P485="",N($F485)=0),"",$P485/$F485)</f>
        <v/>
      </c>
      <c r="S485" s="21">
        <f>IF(OR($P485="",N($J485)=0),"",$P485/$J485)</f>
        <v/>
      </c>
      <c r="T485" s="22">
        <f>IF($S485="","",IF($S485&lt;=Configuración!$C$3,"En objetivo",IF($S485&lt;=Configuración!$C$4,"Alerta","Crítico")))</f>
        <v/>
      </c>
      <c r="U485" s="18">
        <f>IF(OR($Q485="",N(Configuración!$C$3)=0),"",$Q485/Configuración!$C$3)</f>
        <v/>
      </c>
      <c r="V485" s="22">
        <f>IF(OR($H485="",$I485=""),"",MAX(0,$H485-$I485))</f>
        <v/>
      </c>
      <c r="W485" s="16" t="n"/>
    </row>
    <row r="486">
      <c r="A486" s="19" t="n"/>
      <c r="B486" s="16" t="n"/>
      <c r="C486" s="16" t="n"/>
      <c r="D486" s="16" t="n"/>
      <c r="E486" s="16" t="n"/>
      <c r="F486" s="20" t="n"/>
      <c r="G486" s="20" t="n"/>
      <c r="H486" s="16" t="n"/>
      <c r="I486" s="16" t="n"/>
      <c r="J486" s="17" t="n"/>
      <c r="K486" s="17" t="n"/>
      <c r="L486" s="18">
        <f>IF($C486="","",N($F486)*N(IFERROR(INDEX('Vehículos y choferes'!$B$2:$B$16,MATCH($C486,'Vehículos y choferes'!$A$2:$A$16,0)),0))/100*N(IFERROR(INDEX('Vehículos y choferes'!$C$2:$C$16,MATCH($C486,'Vehículos y choferes'!$A$2:$A$16,0)),0)))</f>
        <v/>
      </c>
      <c r="M486" s="18">
        <f>IF($C486="","",N($F486)*N(IFERROR(INDEX('Vehículos y choferes'!$E$2:$E$16,MATCH($C486,'Vehículos y choferes'!$A$2:$A$16,0)),0)))</f>
        <v/>
      </c>
      <c r="N486" s="18">
        <f>IF($C486="","",N(IFERROR(INDEX('Vehículos y choferes'!$G$2:$G$16,MATCH($C486,'Vehículos y choferes'!$A$2:$A$16,0)),0)))</f>
        <v/>
      </c>
      <c r="O486" s="18">
        <f>IF(AND($D486="",$E486=""),"",N($G486)*(IF($D486="",0,IFERROR(INDEX('Vehículos y choferes'!$J$2:$J$31,MATCH($D486,'Vehículos y choferes'!$I$2:$I$31,0)),0))+IF($E486="",0,IFERROR(INDEX('Vehículos y choferes'!$J$2:$J$31,MATCH($E486,'Vehículos y choferes'!$I$2:$I$31,0)),0))))</f>
        <v/>
      </c>
      <c r="P486" s="18">
        <f>IF(AND($C486="",$D486=""),"",N($K486)+N($L486)+N($M486)+N($N486)+N($O486))</f>
        <v/>
      </c>
      <c r="Q486" s="18">
        <f>IF(OR($P486="",N($I486)=0),"",$P486/$I486)</f>
        <v/>
      </c>
      <c r="R486" s="18">
        <f>IF(OR($P486="",N($F486)=0),"",$P486/$F486)</f>
        <v/>
      </c>
      <c r="S486" s="21">
        <f>IF(OR($P486="",N($J486)=0),"",$P486/$J486)</f>
        <v/>
      </c>
      <c r="T486" s="22">
        <f>IF($S486="","",IF($S486&lt;=Configuración!$C$3,"En objetivo",IF($S486&lt;=Configuración!$C$4,"Alerta","Crítico")))</f>
        <v/>
      </c>
      <c r="U486" s="18">
        <f>IF(OR($Q486="",N(Configuración!$C$3)=0),"",$Q486/Configuración!$C$3)</f>
        <v/>
      </c>
      <c r="V486" s="22">
        <f>IF(OR($H486="",$I486=""),"",MAX(0,$H486-$I486))</f>
        <v/>
      </c>
      <c r="W486" s="16" t="n"/>
    </row>
    <row r="487">
      <c r="A487" s="19" t="n"/>
      <c r="B487" s="16" t="n"/>
      <c r="C487" s="16" t="n"/>
      <c r="D487" s="16" t="n"/>
      <c r="E487" s="16" t="n"/>
      <c r="F487" s="20" t="n"/>
      <c r="G487" s="20" t="n"/>
      <c r="H487" s="16" t="n"/>
      <c r="I487" s="16" t="n"/>
      <c r="J487" s="17" t="n"/>
      <c r="K487" s="17" t="n"/>
      <c r="L487" s="18">
        <f>IF($C487="","",N($F487)*N(IFERROR(INDEX('Vehículos y choferes'!$B$2:$B$16,MATCH($C487,'Vehículos y choferes'!$A$2:$A$16,0)),0))/100*N(IFERROR(INDEX('Vehículos y choferes'!$C$2:$C$16,MATCH($C487,'Vehículos y choferes'!$A$2:$A$16,0)),0)))</f>
        <v/>
      </c>
      <c r="M487" s="18">
        <f>IF($C487="","",N($F487)*N(IFERROR(INDEX('Vehículos y choferes'!$E$2:$E$16,MATCH($C487,'Vehículos y choferes'!$A$2:$A$16,0)),0)))</f>
        <v/>
      </c>
      <c r="N487" s="18">
        <f>IF($C487="","",N(IFERROR(INDEX('Vehículos y choferes'!$G$2:$G$16,MATCH($C487,'Vehículos y choferes'!$A$2:$A$16,0)),0)))</f>
        <v/>
      </c>
      <c r="O487" s="18">
        <f>IF(AND($D487="",$E487=""),"",N($G487)*(IF($D487="",0,IFERROR(INDEX('Vehículos y choferes'!$J$2:$J$31,MATCH($D487,'Vehículos y choferes'!$I$2:$I$31,0)),0))+IF($E487="",0,IFERROR(INDEX('Vehículos y choferes'!$J$2:$J$31,MATCH($E487,'Vehículos y choferes'!$I$2:$I$31,0)),0))))</f>
        <v/>
      </c>
      <c r="P487" s="18">
        <f>IF(AND($C487="",$D487=""),"",N($K487)+N($L487)+N($M487)+N($N487)+N($O487))</f>
        <v/>
      </c>
      <c r="Q487" s="18">
        <f>IF(OR($P487="",N($I487)=0),"",$P487/$I487)</f>
        <v/>
      </c>
      <c r="R487" s="18">
        <f>IF(OR($P487="",N($F487)=0),"",$P487/$F487)</f>
        <v/>
      </c>
      <c r="S487" s="21">
        <f>IF(OR($P487="",N($J487)=0),"",$P487/$J487)</f>
        <v/>
      </c>
      <c r="T487" s="22">
        <f>IF($S487="","",IF($S487&lt;=Configuración!$C$3,"En objetivo",IF($S487&lt;=Configuración!$C$4,"Alerta","Crítico")))</f>
        <v/>
      </c>
      <c r="U487" s="18">
        <f>IF(OR($Q487="",N(Configuración!$C$3)=0),"",$Q487/Configuración!$C$3)</f>
        <v/>
      </c>
      <c r="V487" s="22">
        <f>IF(OR($H487="",$I487=""),"",MAX(0,$H487-$I487))</f>
        <v/>
      </c>
      <c r="W487" s="16" t="n"/>
    </row>
    <row r="488">
      <c r="A488" s="19" t="n"/>
      <c r="B488" s="16" t="n"/>
      <c r="C488" s="16" t="n"/>
      <c r="D488" s="16" t="n"/>
      <c r="E488" s="16" t="n"/>
      <c r="F488" s="20" t="n"/>
      <c r="G488" s="20" t="n"/>
      <c r="H488" s="16" t="n"/>
      <c r="I488" s="16" t="n"/>
      <c r="J488" s="17" t="n"/>
      <c r="K488" s="17" t="n"/>
      <c r="L488" s="18">
        <f>IF($C488="","",N($F488)*N(IFERROR(INDEX('Vehículos y choferes'!$B$2:$B$16,MATCH($C488,'Vehículos y choferes'!$A$2:$A$16,0)),0))/100*N(IFERROR(INDEX('Vehículos y choferes'!$C$2:$C$16,MATCH($C488,'Vehículos y choferes'!$A$2:$A$16,0)),0)))</f>
        <v/>
      </c>
      <c r="M488" s="18">
        <f>IF($C488="","",N($F488)*N(IFERROR(INDEX('Vehículos y choferes'!$E$2:$E$16,MATCH($C488,'Vehículos y choferes'!$A$2:$A$16,0)),0)))</f>
        <v/>
      </c>
      <c r="N488" s="18">
        <f>IF($C488="","",N(IFERROR(INDEX('Vehículos y choferes'!$G$2:$G$16,MATCH($C488,'Vehículos y choferes'!$A$2:$A$16,0)),0)))</f>
        <v/>
      </c>
      <c r="O488" s="18">
        <f>IF(AND($D488="",$E488=""),"",N($G488)*(IF($D488="",0,IFERROR(INDEX('Vehículos y choferes'!$J$2:$J$31,MATCH($D488,'Vehículos y choferes'!$I$2:$I$31,0)),0))+IF($E488="",0,IFERROR(INDEX('Vehículos y choferes'!$J$2:$J$31,MATCH($E488,'Vehículos y choferes'!$I$2:$I$31,0)),0))))</f>
        <v/>
      </c>
      <c r="P488" s="18">
        <f>IF(AND($C488="",$D488=""),"",N($K488)+N($L488)+N($M488)+N($N488)+N($O488))</f>
        <v/>
      </c>
      <c r="Q488" s="18">
        <f>IF(OR($P488="",N($I488)=0),"",$P488/$I488)</f>
        <v/>
      </c>
      <c r="R488" s="18">
        <f>IF(OR($P488="",N($F488)=0),"",$P488/$F488)</f>
        <v/>
      </c>
      <c r="S488" s="21">
        <f>IF(OR($P488="",N($J488)=0),"",$P488/$J488)</f>
        <v/>
      </c>
      <c r="T488" s="22">
        <f>IF($S488="","",IF($S488&lt;=Configuración!$C$3,"En objetivo",IF($S488&lt;=Configuración!$C$4,"Alerta","Crítico")))</f>
        <v/>
      </c>
      <c r="U488" s="18">
        <f>IF(OR($Q488="",N(Configuración!$C$3)=0),"",$Q488/Configuración!$C$3)</f>
        <v/>
      </c>
      <c r="V488" s="22">
        <f>IF(OR($H488="",$I488=""),"",MAX(0,$H488-$I488))</f>
        <v/>
      </c>
      <c r="W488" s="16" t="n"/>
    </row>
    <row r="489">
      <c r="A489" s="19" t="n"/>
      <c r="B489" s="16" t="n"/>
      <c r="C489" s="16" t="n"/>
      <c r="D489" s="16" t="n"/>
      <c r="E489" s="16" t="n"/>
      <c r="F489" s="20" t="n"/>
      <c r="G489" s="20" t="n"/>
      <c r="H489" s="16" t="n"/>
      <c r="I489" s="16" t="n"/>
      <c r="J489" s="17" t="n"/>
      <c r="K489" s="17" t="n"/>
      <c r="L489" s="18">
        <f>IF($C489="","",N($F489)*N(IFERROR(INDEX('Vehículos y choferes'!$B$2:$B$16,MATCH($C489,'Vehículos y choferes'!$A$2:$A$16,0)),0))/100*N(IFERROR(INDEX('Vehículos y choferes'!$C$2:$C$16,MATCH($C489,'Vehículos y choferes'!$A$2:$A$16,0)),0)))</f>
        <v/>
      </c>
      <c r="M489" s="18">
        <f>IF($C489="","",N($F489)*N(IFERROR(INDEX('Vehículos y choferes'!$E$2:$E$16,MATCH($C489,'Vehículos y choferes'!$A$2:$A$16,0)),0)))</f>
        <v/>
      </c>
      <c r="N489" s="18">
        <f>IF($C489="","",N(IFERROR(INDEX('Vehículos y choferes'!$G$2:$G$16,MATCH($C489,'Vehículos y choferes'!$A$2:$A$16,0)),0)))</f>
        <v/>
      </c>
      <c r="O489" s="18">
        <f>IF(AND($D489="",$E489=""),"",N($G489)*(IF($D489="",0,IFERROR(INDEX('Vehículos y choferes'!$J$2:$J$31,MATCH($D489,'Vehículos y choferes'!$I$2:$I$31,0)),0))+IF($E489="",0,IFERROR(INDEX('Vehículos y choferes'!$J$2:$J$31,MATCH($E489,'Vehículos y choferes'!$I$2:$I$31,0)),0))))</f>
        <v/>
      </c>
      <c r="P489" s="18">
        <f>IF(AND($C489="",$D489=""),"",N($K489)+N($L489)+N($M489)+N($N489)+N($O489))</f>
        <v/>
      </c>
      <c r="Q489" s="18">
        <f>IF(OR($P489="",N($I489)=0),"",$P489/$I489)</f>
        <v/>
      </c>
      <c r="R489" s="18">
        <f>IF(OR($P489="",N($F489)=0),"",$P489/$F489)</f>
        <v/>
      </c>
      <c r="S489" s="21">
        <f>IF(OR($P489="",N($J489)=0),"",$P489/$J489)</f>
        <v/>
      </c>
      <c r="T489" s="22">
        <f>IF($S489="","",IF($S489&lt;=Configuración!$C$3,"En objetivo",IF($S489&lt;=Configuración!$C$4,"Alerta","Crítico")))</f>
        <v/>
      </c>
      <c r="U489" s="18">
        <f>IF(OR($Q489="",N(Configuración!$C$3)=0),"",$Q489/Configuración!$C$3)</f>
        <v/>
      </c>
      <c r="V489" s="22">
        <f>IF(OR($H489="",$I489=""),"",MAX(0,$H489-$I489))</f>
        <v/>
      </c>
      <c r="W489" s="16" t="n"/>
    </row>
    <row r="490">
      <c r="A490" s="19" t="n"/>
      <c r="B490" s="16" t="n"/>
      <c r="C490" s="16" t="n"/>
      <c r="D490" s="16" t="n"/>
      <c r="E490" s="16" t="n"/>
      <c r="F490" s="20" t="n"/>
      <c r="G490" s="20" t="n"/>
      <c r="H490" s="16" t="n"/>
      <c r="I490" s="16" t="n"/>
      <c r="J490" s="17" t="n"/>
      <c r="K490" s="17" t="n"/>
      <c r="L490" s="18">
        <f>IF($C490="","",N($F490)*N(IFERROR(INDEX('Vehículos y choferes'!$B$2:$B$16,MATCH($C490,'Vehículos y choferes'!$A$2:$A$16,0)),0))/100*N(IFERROR(INDEX('Vehículos y choferes'!$C$2:$C$16,MATCH($C490,'Vehículos y choferes'!$A$2:$A$16,0)),0)))</f>
        <v/>
      </c>
      <c r="M490" s="18">
        <f>IF($C490="","",N($F490)*N(IFERROR(INDEX('Vehículos y choferes'!$E$2:$E$16,MATCH($C490,'Vehículos y choferes'!$A$2:$A$16,0)),0)))</f>
        <v/>
      </c>
      <c r="N490" s="18">
        <f>IF($C490="","",N(IFERROR(INDEX('Vehículos y choferes'!$G$2:$G$16,MATCH($C490,'Vehículos y choferes'!$A$2:$A$16,0)),0)))</f>
        <v/>
      </c>
      <c r="O490" s="18">
        <f>IF(AND($D490="",$E490=""),"",N($G490)*(IF($D490="",0,IFERROR(INDEX('Vehículos y choferes'!$J$2:$J$31,MATCH($D490,'Vehículos y choferes'!$I$2:$I$31,0)),0))+IF($E490="",0,IFERROR(INDEX('Vehículos y choferes'!$J$2:$J$31,MATCH($E490,'Vehículos y choferes'!$I$2:$I$31,0)),0))))</f>
        <v/>
      </c>
      <c r="P490" s="18">
        <f>IF(AND($C490="",$D490=""),"",N($K490)+N($L490)+N($M490)+N($N490)+N($O490))</f>
        <v/>
      </c>
      <c r="Q490" s="18">
        <f>IF(OR($P490="",N($I490)=0),"",$P490/$I490)</f>
        <v/>
      </c>
      <c r="R490" s="18">
        <f>IF(OR($P490="",N($F490)=0),"",$P490/$F490)</f>
        <v/>
      </c>
      <c r="S490" s="21">
        <f>IF(OR($P490="",N($J490)=0),"",$P490/$J490)</f>
        <v/>
      </c>
      <c r="T490" s="22">
        <f>IF($S490="","",IF($S490&lt;=Configuración!$C$3,"En objetivo",IF($S490&lt;=Configuración!$C$4,"Alerta","Crítico")))</f>
        <v/>
      </c>
      <c r="U490" s="18">
        <f>IF(OR($Q490="",N(Configuración!$C$3)=0),"",$Q490/Configuración!$C$3)</f>
        <v/>
      </c>
      <c r="V490" s="22">
        <f>IF(OR($H490="",$I490=""),"",MAX(0,$H490-$I490))</f>
        <v/>
      </c>
      <c r="W490" s="16" t="n"/>
    </row>
    <row r="491">
      <c r="A491" s="19" t="n"/>
      <c r="B491" s="16" t="n"/>
      <c r="C491" s="16" t="n"/>
      <c r="D491" s="16" t="n"/>
      <c r="E491" s="16" t="n"/>
      <c r="F491" s="20" t="n"/>
      <c r="G491" s="20" t="n"/>
      <c r="H491" s="16" t="n"/>
      <c r="I491" s="16" t="n"/>
      <c r="J491" s="17" t="n"/>
      <c r="K491" s="17" t="n"/>
      <c r="L491" s="18">
        <f>IF($C491="","",N($F491)*N(IFERROR(INDEX('Vehículos y choferes'!$B$2:$B$16,MATCH($C491,'Vehículos y choferes'!$A$2:$A$16,0)),0))/100*N(IFERROR(INDEX('Vehículos y choferes'!$C$2:$C$16,MATCH($C491,'Vehículos y choferes'!$A$2:$A$16,0)),0)))</f>
        <v/>
      </c>
      <c r="M491" s="18">
        <f>IF($C491="","",N($F491)*N(IFERROR(INDEX('Vehículos y choferes'!$E$2:$E$16,MATCH($C491,'Vehículos y choferes'!$A$2:$A$16,0)),0)))</f>
        <v/>
      </c>
      <c r="N491" s="18">
        <f>IF($C491="","",N(IFERROR(INDEX('Vehículos y choferes'!$G$2:$G$16,MATCH($C491,'Vehículos y choferes'!$A$2:$A$16,0)),0)))</f>
        <v/>
      </c>
      <c r="O491" s="18">
        <f>IF(AND($D491="",$E491=""),"",N($G491)*(IF($D491="",0,IFERROR(INDEX('Vehículos y choferes'!$J$2:$J$31,MATCH($D491,'Vehículos y choferes'!$I$2:$I$31,0)),0))+IF($E491="",0,IFERROR(INDEX('Vehículos y choferes'!$J$2:$J$31,MATCH($E491,'Vehículos y choferes'!$I$2:$I$31,0)),0))))</f>
        <v/>
      </c>
      <c r="P491" s="18">
        <f>IF(AND($C491="",$D491=""),"",N($K491)+N($L491)+N($M491)+N($N491)+N($O491))</f>
        <v/>
      </c>
      <c r="Q491" s="18">
        <f>IF(OR($P491="",N($I491)=0),"",$P491/$I491)</f>
        <v/>
      </c>
      <c r="R491" s="18">
        <f>IF(OR($P491="",N($F491)=0),"",$P491/$F491)</f>
        <v/>
      </c>
      <c r="S491" s="21">
        <f>IF(OR($P491="",N($J491)=0),"",$P491/$J491)</f>
        <v/>
      </c>
      <c r="T491" s="22">
        <f>IF($S491="","",IF($S491&lt;=Configuración!$C$3,"En objetivo",IF($S491&lt;=Configuración!$C$4,"Alerta","Crítico")))</f>
        <v/>
      </c>
      <c r="U491" s="18">
        <f>IF(OR($Q491="",N(Configuración!$C$3)=0),"",$Q491/Configuración!$C$3)</f>
        <v/>
      </c>
      <c r="V491" s="22">
        <f>IF(OR($H491="",$I491=""),"",MAX(0,$H491-$I491))</f>
        <v/>
      </c>
      <c r="W491" s="16" t="n"/>
    </row>
    <row r="492">
      <c r="A492" s="19" t="n"/>
      <c r="B492" s="16" t="n"/>
      <c r="C492" s="16" t="n"/>
      <c r="D492" s="16" t="n"/>
      <c r="E492" s="16" t="n"/>
      <c r="F492" s="20" t="n"/>
      <c r="G492" s="20" t="n"/>
      <c r="H492" s="16" t="n"/>
      <c r="I492" s="16" t="n"/>
      <c r="J492" s="17" t="n"/>
      <c r="K492" s="17" t="n"/>
      <c r="L492" s="18">
        <f>IF($C492="","",N($F492)*N(IFERROR(INDEX('Vehículos y choferes'!$B$2:$B$16,MATCH($C492,'Vehículos y choferes'!$A$2:$A$16,0)),0))/100*N(IFERROR(INDEX('Vehículos y choferes'!$C$2:$C$16,MATCH($C492,'Vehículos y choferes'!$A$2:$A$16,0)),0)))</f>
        <v/>
      </c>
      <c r="M492" s="18">
        <f>IF($C492="","",N($F492)*N(IFERROR(INDEX('Vehículos y choferes'!$E$2:$E$16,MATCH($C492,'Vehículos y choferes'!$A$2:$A$16,0)),0)))</f>
        <v/>
      </c>
      <c r="N492" s="18">
        <f>IF($C492="","",N(IFERROR(INDEX('Vehículos y choferes'!$G$2:$G$16,MATCH($C492,'Vehículos y choferes'!$A$2:$A$16,0)),0)))</f>
        <v/>
      </c>
      <c r="O492" s="18">
        <f>IF(AND($D492="",$E492=""),"",N($G492)*(IF($D492="",0,IFERROR(INDEX('Vehículos y choferes'!$J$2:$J$31,MATCH($D492,'Vehículos y choferes'!$I$2:$I$31,0)),0))+IF($E492="",0,IFERROR(INDEX('Vehículos y choferes'!$J$2:$J$31,MATCH($E492,'Vehículos y choferes'!$I$2:$I$31,0)),0))))</f>
        <v/>
      </c>
      <c r="P492" s="18">
        <f>IF(AND($C492="",$D492=""),"",N($K492)+N($L492)+N($M492)+N($N492)+N($O492))</f>
        <v/>
      </c>
      <c r="Q492" s="18">
        <f>IF(OR($P492="",N($I492)=0),"",$P492/$I492)</f>
        <v/>
      </c>
      <c r="R492" s="18">
        <f>IF(OR($P492="",N($F492)=0),"",$P492/$F492)</f>
        <v/>
      </c>
      <c r="S492" s="21">
        <f>IF(OR($P492="",N($J492)=0),"",$P492/$J492)</f>
        <v/>
      </c>
      <c r="T492" s="22">
        <f>IF($S492="","",IF($S492&lt;=Configuración!$C$3,"En objetivo",IF($S492&lt;=Configuración!$C$4,"Alerta","Crítico")))</f>
        <v/>
      </c>
      <c r="U492" s="18">
        <f>IF(OR($Q492="",N(Configuración!$C$3)=0),"",$Q492/Configuración!$C$3)</f>
        <v/>
      </c>
      <c r="V492" s="22">
        <f>IF(OR($H492="",$I492=""),"",MAX(0,$H492-$I492))</f>
        <v/>
      </c>
      <c r="W492" s="16" t="n"/>
    </row>
    <row r="493">
      <c r="A493" s="19" t="n"/>
      <c r="B493" s="16" t="n"/>
      <c r="C493" s="16" t="n"/>
      <c r="D493" s="16" t="n"/>
      <c r="E493" s="16" t="n"/>
      <c r="F493" s="20" t="n"/>
      <c r="G493" s="20" t="n"/>
      <c r="H493" s="16" t="n"/>
      <c r="I493" s="16" t="n"/>
      <c r="J493" s="17" t="n"/>
      <c r="K493" s="17" t="n"/>
      <c r="L493" s="18">
        <f>IF($C493="","",N($F493)*N(IFERROR(INDEX('Vehículos y choferes'!$B$2:$B$16,MATCH($C493,'Vehículos y choferes'!$A$2:$A$16,0)),0))/100*N(IFERROR(INDEX('Vehículos y choferes'!$C$2:$C$16,MATCH($C493,'Vehículos y choferes'!$A$2:$A$16,0)),0)))</f>
        <v/>
      </c>
      <c r="M493" s="18">
        <f>IF($C493="","",N($F493)*N(IFERROR(INDEX('Vehículos y choferes'!$E$2:$E$16,MATCH($C493,'Vehículos y choferes'!$A$2:$A$16,0)),0)))</f>
        <v/>
      </c>
      <c r="N493" s="18">
        <f>IF($C493="","",N(IFERROR(INDEX('Vehículos y choferes'!$G$2:$G$16,MATCH($C493,'Vehículos y choferes'!$A$2:$A$16,0)),0)))</f>
        <v/>
      </c>
      <c r="O493" s="18">
        <f>IF(AND($D493="",$E493=""),"",N($G493)*(IF($D493="",0,IFERROR(INDEX('Vehículos y choferes'!$J$2:$J$31,MATCH($D493,'Vehículos y choferes'!$I$2:$I$31,0)),0))+IF($E493="",0,IFERROR(INDEX('Vehículos y choferes'!$J$2:$J$31,MATCH($E493,'Vehículos y choferes'!$I$2:$I$31,0)),0))))</f>
        <v/>
      </c>
      <c r="P493" s="18">
        <f>IF(AND($C493="",$D493=""),"",N($K493)+N($L493)+N($M493)+N($N493)+N($O493))</f>
        <v/>
      </c>
      <c r="Q493" s="18">
        <f>IF(OR($P493="",N($I493)=0),"",$P493/$I493)</f>
        <v/>
      </c>
      <c r="R493" s="18">
        <f>IF(OR($P493="",N($F493)=0),"",$P493/$F493)</f>
        <v/>
      </c>
      <c r="S493" s="21">
        <f>IF(OR($P493="",N($J493)=0),"",$P493/$J493)</f>
        <v/>
      </c>
      <c r="T493" s="22">
        <f>IF($S493="","",IF($S493&lt;=Configuración!$C$3,"En objetivo",IF($S493&lt;=Configuración!$C$4,"Alerta","Crítico")))</f>
        <v/>
      </c>
      <c r="U493" s="18">
        <f>IF(OR($Q493="",N(Configuración!$C$3)=0),"",$Q493/Configuración!$C$3)</f>
        <v/>
      </c>
      <c r="V493" s="22">
        <f>IF(OR($H493="",$I493=""),"",MAX(0,$H493-$I493))</f>
        <v/>
      </c>
      <c r="W493" s="16" t="n"/>
    </row>
    <row r="494">
      <c r="A494" s="19" t="n"/>
      <c r="B494" s="16" t="n"/>
      <c r="C494" s="16" t="n"/>
      <c r="D494" s="16" t="n"/>
      <c r="E494" s="16" t="n"/>
      <c r="F494" s="20" t="n"/>
      <c r="G494" s="20" t="n"/>
      <c r="H494" s="16" t="n"/>
      <c r="I494" s="16" t="n"/>
      <c r="J494" s="17" t="n"/>
      <c r="K494" s="17" t="n"/>
      <c r="L494" s="18">
        <f>IF($C494="","",N($F494)*N(IFERROR(INDEX('Vehículos y choferes'!$B$2:$B$16,MATCH($C494,'Vehículos y choferes'!$A$2:$A$16,0)),0))/100*N(IFERROR(INDEX('Vehículos y choferes'!$C$2:$C$16,MATCH($C494,'Vehículos y choferes'!$A$2:$A$16,0)),0)))</f>
        <v/>
      </c>
      <c r="M494" s="18">
        <f>IF($C494="","",N($F494)*N(IFERROR(INDEX('Vehículos y choferes'!$E$2:$E$16,MATCH($C494,'Vehículos y choferes'!$A$2:$A$16,0)),0)))</f>
        <v/>
      </c>
      <c r="N494" s="18">
        <f>IF($C494="","",N(IFERROR(INDEX('Vehículos y choferes'!$G$2:$G$16,MATCH($C494,'Vehículos y choferes'!$A$2:$A$16,0)),0)))</f>
        <v/>
      </c>
      <c r="O494" s="18">
        <f>IF(AND($D494="",$E494=""),"",N($G494)*(IF($D494="",0,IFERROR(INDEX('Vehículos y choferes'!$J$2:$J$31,MATCH($D494,'Vehículos y choferes'!$I$2:$I$31,0)),0))+IF($E494="",0,IFERROR(INDEX('Vehículos y choferes'!$J$2:$J$31,MATCH($E494,'Vehículos y choferes'!$I$2:$I$31,0)),0))))</f>
        <v/>
      </c>
      <c r="P494" s="18">
        <f>IF(AND($C494="",$D494=""),"",N($K494)+N($L494)+N($M494)+N($N494)+N($O494))</f>
        <v/>
      </c>
      <c r="Q494" s="18">
        <f>IF(OR($P494="",N($I494)=0),"",$P494/$I494)</f>
        <v/>
      </c>
      <c r="R494" s="18">
        <f>IF(OR($P494="",N($F494)=0),"",$P494/$F494)</f>
        <v/>
      </c>
      <c r="S494" s="21">
        <f>IF(OR($P494="",N($J494)=0),"",$P494/$J494)</f>
        <v/>
      </c>
      <c r="T494" s="22">
        <f>IF($S494="","",IF($S494&lt;=Configuración!$C$3,"En objetivo",IF($S494&lt;=Configuración!$C$4,"Alerta","Crítico")))</f>
        <v/>
      </c>
      <c r="U494" s="18">
        <f>IF(OR($Q494="",N(Configuración!$C$3)=0),"",$Q494/Configuración!$C$3)</f>
        <v/>
      </c>
      <c r="V494" s="22">
        <f>IF(OR($H494="",$I494=""),"",MAX(0,$H494-$I494))</f>
        <v/>
      </c>
      <c r="W494" s="16" t="n"/>
    </row>
    <row r="495">
      <c r="A495" s="19" t="n"/>
      <c r="B495" s="16" t="n"/>
      <c r="C495" s="16" t="n"/>
      <c r="D495" s="16" t="n"/>
      <c r="E495" s="16" t="n"/>
      <c r="F495" s="20" t="n"/>
      <c r="G495" s="20" t="n"/>
      <c r="H495" s="16" t="n"/>
      <c r="I495" s="16" t="n"/>
      <c r="J495" s="17" t="n"/>
      <c r="K495" s="17" t="n"/>
      <c r="L495" s="18">
        <f>IF($C495="","",N($F495)*N(IFERROR(INDEX('Vehículos y choferes'!$B$2:$B$16,MATCH($C495,'Vehículos y choferes'!$A$2:$A$16,0)),0))/100*N(IFERROR(INDEX('Vehículos y choferes'!$C$2:$C$16,MATCH($C495,'Vehículos y choferes'!$A$2:$A$16,0)),0)))</f>
        <v/>
      </c>
      <c r="M495" s="18">
        <f>IF($C495="","",N($F495)*N(IFERROR(INDEX('Vehículos y choferes'!$E$2:$E$16,MATCH($C495,'Vehículos y choferes'!$A$2:$A$16,0)),0)))</f>
        <v/>
      </c>
      <c r="N495" s="18">
        <f>IF($C495="","",N(IFERROR(INDEX('Vehículos y choferes'!$G$2:$G$16,MATCH($C495,'Vehículos y choferes'!$A$2:$A$16,0)),0)))</f>
        <v/>
      </c>
      <c r="O495" s="18">
        <f>IF(AND($D495="",$E495=""),"",N($G495)*(IF($D495="",0,IFERROR(INDEX('Vehículos y choferes'!$J$2:$J$31,MATCH($D495,'Vehículos y choferes'!$I$2:$I$31,0)),0))+IF($E495="",0,IFERROR(INDEX('Vehículos y choferes'!$J$2:$J$31,MATCH($E495,'Vehículos y choferes'!$I$2:$I$31,0)),0))))</f>
        <v/>
      </c>
      <c r="P495" s="18">
        <f>IF(AND($C495="",$D495=""),"",N($K495)+N($L495)+N($M495)+N($N495)+N($O495))</f>
        <v/>
      </c>
      <c r="Q495" s="18">
        <f>IF(OR($P495="",N($I495)=0),"",$P495/$I495)</f>
        <v/>
      </c>
      <c r="R495" s="18">
        <f>IF(OR($P495="",N($F495)=0),"",$P495/$F495)</f>
        <v/>
      </c>
      <c r="S495" s="21">
        <f>IF(OR($P495="",N($J495)=0),"",$P495/$J495)</f>
        <v/>
      </c>
      <c r="T495" s="22">
        <f>IF($S495="","",IF($S495&lt;=Configuración!$C$3,"En objetivo",IF($S495&lt;=Configuración!$C$4,"Alerta","Crítico")))</f>
        <v/>
      </c>
      <c r="U495" s="18">
        <f>IF(OR($Q495="",N(Configuración!$C$3)=0),"",$Q495/Configuración!$C$3)</f>
        <v/>
      </c>
      <c r="V495" s="22">
        <f>IF(OR($H495="",$I495=""),"",MAX(0,$H495-$I495))</f>
        <v/>
      </c>
      <c r="W495" s="16" t="n"/>
    </row>
    <row r="496">
      <c r="A496" s="19" t="n"/>
      <c r="B496" s="16" t="n"/>
      <c r="C496" s="16" t="n"/>
      <c r="D496" s="16" t="n"/>
      <c r="E496" s="16" t="n"/>
      <c r="F496" s="20" t="n"/>
      <c r="G496" s="20" t="n"/>
      <c r="H496" s="16" t="n"/>
      <c r="I496" s="16" t="n"/>
      <c r="J496" s="17" t="n"/>
      <c r="K496" s="17" t="n"/>
      <c r="L496" s="18">
        <f>IF($C496="","",N($F496)*N(IFERROR(INDEX('Vehículos y choferes'!$B$2:$B$16,MATCH($C496,'Vehículos y choferes'!$A$2:$A$16,0)),0))/100*N(IFERROR(INDEX('Vehículos y choferes'!$C$2:$C$16,MATCH($C496,'Vehículos y choferes'!$A$2:$A$16,0)),0)))</f>
        <v/>
      </c>
      <c r="M496" s="18">
        <f>IF($C496="","",N($F496)*N(IFERROR(INDEX('Vehículos y choferes'!$E$2:$E$16,MATCH($C496,'Vehículos y choferes'!$A$2:$A$16,0)),0)))</f>
        <v/>
      </c>
      <c r="N496" s="18">
        <f>IF($C496="","",N(IFERROR(INDEX('Vehículos y choferes'!$G$2:$G$16,MATCH($C496,'Vehículos y choferes'!$A$2:$A$16,0)),0)))</f>
        <v/>
      </c>
      <c r="O496" s="18">
        <f>IF(AND($D496="",$E496=""),"",N($G496)*(IF($D496="",0,IFERROR(INDEX('Vehículos y choferes'!$J$2:$J$31,MATCH($D496,'Vehículos y choferes'!$I$2:$I$31,0)),0))+IF($E496="",0,IFERROR(INDEX('Vehículos y choferes'!$J$2:$J$31,MATCH($E496,'Vehículos y choferes'!$I$2:$I$31,0)),0))))</f>
        <v/>
      </c>
      <c r="P496" s="18">
        <f>IF(AND($C496="",$D496=""),"",N($K496)+N($L496)+N($M496)+N($N496)+N($O496))</f>
        <v/>
      </c>
      <c r="Q496" s="18">
        <f>IF(OR($P496="",N($I496)=0),"",$P496/$I496)</f>
        <v/>
      </c>
      <c r="R496" s="18">
        <f>IF(OR($P496="",N($F496)=0),"",$P496/$F496)</f>
        <v/>
      </c>
      <c r="S496" s="21">
        <f>IF(OR($P496="",N($J496)=0),"",$P496/$J496)</f>
        <v/>
      </c>
      <c r="T496" s="22">
        <f>IF($S496="","",IF($S496&lt;=Configuración!$C$3,"En objetivo",IF($S496&lt;=Configuración!$C$4,"Alerta","Crítico")))</f>
        <v/>
      </c>
      <c r="U496" s="18">
        <f>IF(OR($Q496="",N(Configuración!$C$3)=0),"",$Q496/Configuración!$C$3)</f>
        <v/>
      </c>
      <c r="V496" s="22">
        <f>IF(OR($H496="",$I496=""),"",MAX(0,$H496-$I496))</f>
        <v/>
      </c>
      <c r="W496" s="16" t="n"/>
    </row>
    <row r="497">
      <c r="A497" s="19" t="n"/>
      <c r="B497" s="16" t="n"/>
      <c r="C497" s="16" t="n"/>
      <c r="D497" s="16" t="n"/>
      <c r="E497" s="16" t="n"/>
      <c r="F497" s="20" t="n"/>
      <c r="G497" s="20" t="n"/>
      <c r="H497" s="16" t="n"/>
      <c r="I497" s="16" t="n"/>
      <c r="J497" s="17" t="n"/>
      <c r="K497" s="17" t="n"/>
      <c r="L497" s="18">
        <f>IF($C497="","",N($F497)*N(IFERROR(INDEX('Vehículos y choferes'!$B$2:$B$16,MATCH($C497,'Vehículos y choferes'!$A$2:$A$16,0)),0))/100*N(IFERROR(INDEX('Vehículos y choferes'!$C$2:$C$16,MATCH($C497,'Vehículos y choferes'!$A$2:$A$16,0)),0)))</f>
        <v/>
      </c>
      <c r="M497" s="18">
        <f>IF($C497="","",N($F497)*N(IFERROR(INDEX('Vehículos y choferes'!$E$2:$E$16,MATCH($C497,'Vehículos y choferes'!$A$2:$A$16,0)),0)))</f>
        <v/>
      </c>
      <c r="N497" s="18">
        <f>IF($C497="","",N(IFERROR(INDEX('Vehículos y choferes'!$G$2:$G$16,MATCH($C497,'Vehículos y choferes'!$A$2:$A$16,0)),0)))</f>
        <v/>
      </c>
      <c r="O497" s="18">
        <f>IF(AND($D497="",$E497=""),"",N($G497)*(IF($D497="",0,IFERROR(INDEX('Vehículos y choferes'!$J$2:$J$31,MATCH($D497,'Vehículos y choferes'!$I$2:$I$31,0)),0))+IF($E497="",0,IFERROR(INDEX('Vehículos y choferes'!$J$2:$J$31,MATCH($E497,'Vehículos y choferes'!$I$2:$I$31,0)),0))))</f>
        <v/>
      </c>
      <c r="P497" s="18">
        <f>IF(AND($C497="",$D497=""),"",N($K497)+N($L497)+N($M497)+N($N497)+N($O497))</f>
        <v/>
      </c>
      <c r="Q497" s="18">
        <f>IF(OR($P497="",N($I497)=0),"",$P497/$I497)</f>
        <v/>
      </c>
      <c r="R497" s="18">
        <f>IF(OR($P497="",N($F497)=0),"",$P497/$F497)</f>
        <v/>
      </c>
      <c r="S497" s="21">
        <f>IF(OR($P497="",N($J497)=0),"",$P497/$J497)</f>
        <v/>
      </c>
      <c r="T497" s="22">
        <f>IF($S497="","",IF($S497&lt;=Configuración!$C$3,"En objetivo",IF($S497&lt;=Configuración!$C$4,"Alerta","Crítico")))</f>
        <v/>
      </c>
      <c r="U497" s="18">
        <f>IF(OR($Q497="",N(Configuración!$C$3)=0),"",$Q497/Configuración!$C$3)</f>
        <v/>
      </c>
      <c r="V497" s="22">
        <f>IF(OR($H497="",$I497=""),"",MAX(0,$H497-$I497))</f>
        <v/>
      </c>
      <c r="W497" s="16" t="n"/>
    </row>
    <row r="498">
      <c r="A498" s="19" t="n"/>
      <c r="B498" s="16" t="n"/>
      <c r="C498" s="16" t="n"/>
      <c r="D498" s="16" t="n"/>
      <c r="E498" s="16" t="n"/>
      <c r="F498" s="20" t="n"/>
      <c r="G498" s="20" t="n"/>
      <c r="H498" s="16" t="n"/>
      <c r="I498" s="16" t="n"/>
      <c r="J498" s="17" t="n"/>
      <c r="K498" s="17" t="n"/>
      <c r="L498" s="18">
        <f>IF($C498="","",N($F498)*N(IFERROR(INDEX('Vehículos y choferes'!$B$2:$B$16,MATCH($C498,'Vehículos y choferes'!$A$2:$A$16,0)),0))/100*N(IFERROR(INDEX('Vehículos y choferes'!$C$2:$C$16,MATCH($C498,'Vehículos y choferes'!$A$2:$A$16,0)),0)))</f>
        <v/>
      </c>
      <c r="M498" s="18">
        <f>IF($C498="","",N($F498)*N(IFERROR(INDEX('Vehículos y choferes'!$E$2:$E$16,MATCH($C498,'Vehículos y choferes'!$A$2:$A$16,0)),0)))</f>
        <v/>
      </c>
      <c r="N498" s="18">
        <f>IF($C498="","",N(IFERROR(INDEX('Vehículos y choferes'!$G$2:$G$16,MATCH($C498,'Vehículos y choferes'!$A$2:$A$16,0)),0)))</f>
        <v/>
      </c>
      <c r="O498" s="18">
        <f>IF(AND($D498="",$E498=""),"",N($G498)*(IF($D498="",0,IFERROR(INDEX('Vehículos y choferes'!$J$2:$J$31,MATCH($D498,'Vehículos y choferes'!$I$2:$I$31,0)),0))+IF($E498="",0,IFERROR(INDEX('Vehículos y choferes'!$J$2:$J$31,MATCH($E498,'Vehículos y choferes'!$I$2:$I$31,0)),0))))</f>
        <v/>
      </c>
      <c r="P498" s="18">
        <f>IF(AND($C498="",$D498=""),"",N($K498)+N($L498)+N($M498)+N($N498)+N($O498))</f>
        <v/>
      </c>
      <c r="Q498" s="18">
        <f>IF(OR($P498="",N($I498)=0),"",$P498/$I498)</f>
        <v/>
      </c>
      <c r="R498" s="18">
        <f>IF(OR($P498="",N($F498)=0),"",$P498/$F498)</f>
        <v/>
      </c>
      <c r="S498" s="21">
        <f>IF(OR($P498="",N($J498)=0),"",$P498/$J498)</f>
        <v/>
      </c>
      <c r="T498" s="22">
        <f>IF($S498="","",IF($S498&lt;=Configuración!$C$3,"En objetivo",IF($S498&lt;=Configuración!$C$4,"Alerta","Crítico")))</f>
        <v/>
      </c>
      <c r="U498" s="18">
        <f>IF(OR($Q498="",N(Configuración!$C$3)=0),"",$Q498/Configuración!$C$3)</f>
        <v/>
      </c>
      <c r="V498" s="22">
        <f>IF(OR($H498="",$I498=""),"",MAX(0,$H498-$I498))</f>
        <v/>
      </c>
      <c r="W498" s="16" t="n"/>
    </row>
    <row r="499">
      <c r="A499" s="19" t="n"/>
      <c r="B499" s="16" t="n"/>
      <c r="C499" s="16" t="n"/>
      <c r="D499" s="16" t="n"/>
      <c r="E499" s="16" t="n"/>
      <c r="F499" s="20" t="n"/>
      <c r="G499" s="20" t="n"/>
      <c r="H499" s="16" t="n"/>
      <c r="I499" s="16" t="n"/>
      <c r="J499" s="17" t="n"/>
      <c r="K499" s="17" t="n"/>
      <c r="L499" s="18">
        <f>IF($C499="","",N($F499)*N(IFERROR(INDEX('Vehículos y choferes'!$B$2:$B$16,MATCH($C499,'Vehículos y choferes'!$A$2:$A$16,0)),0))/100*N(IFERROR(INDEX('Vehículos y choferes'!$C$2:$C$16,MATCH($C499,'Vehículos y choferes'!$A$2:$A$16,0)),0)))</f>
        <v/>
      </c>
      <c r="M499" s="18">
        <f>IF($C499="","",N($F499)*N(IFERROR(INDEX('Vehículos y choferes'!$E$2:$E$16,MATCH($C499,'Vehículos y choferes'!$A$2:$A$16,0)),0)))</f>
        <v/>
      </c>
      <c r="N499" s="18">
        <f>IF($C499="","",N(IFERROR(INDEX('Vehículos y choferes'!$G$2:$G$16,MATCH($C499,'Vehículos y choferes'!$A$2:$A$16,0)),0)))</f>
        <v/>
      </c>
      <c r="O499" s="18">
        <f>IF(AND($D499="",$E499=""),"",N($G499)*(IF($D499="",0,IFERROR(INDEX('Vehículos y choferes'!$J$2:$J$31,MATCH($D499,'Vehículos y choferes'!$I$2:$I$31,0)),0))+IF($E499="",0,IFERROR(INDEX('Vehículos y choferes'!$J$2:$J$31,MATCH($E499,'Vehículos y choferes'!$I$2:$I$31,0)),0))))</f>
        <v/>
      </c>
      <c r="P499" s="18">
        <f>IF(AND($C499="",$D499=""),"",N($K499)+N($L499)+N($M499)+N($N499)+N($O499))</f>
        <v/>
      </c>
      <c r="Q499" s="18">
        <f>IF(OR($P499="",N($I499)=0),"",$P499/$I499)</f>
        <v/>
      </c>
      <c r="R499" s="18">
        <f>IF(OR($P499="",N($F499)=0),"",$P499/$F499)</f>
        <v/>
      </c>
      <c r="S499" s="21">
        <f>IF(OR($P499="",N($J499)=0),"",$P499/$J499)</f>
        <v/>
      </c>
      <c r="T499" s="22">
        <f>IF($S499="","",IF($S499&lt;=Configuración!$C$3,"En objetivo",IF($S499&lt;=Configuración!$C$4,"Alerta","Crítico")))</f>
        <v/>
      </c>
      <c r="U499" s="18">
        <f>IF(OR($Q499="",N(Configuración!$C$3)=0),"",$Q499/Configuración!$C$3)</f>
        <v/>
      </c>
      <c r="V499" s="22">
        <f>IF(OR($H499="",$I499=""),"",MAX(0,$H499-$I499))</f>
        <v/>
      </c>
      <c r="W499" s="16" t="n"/>
    </row>
    <row r="500">
      <c r="A500" s="19" t="n"/>
      <c r="B500" s="16" t="n"/>
      <c r="C500" s="16" t="n"/>
      <c r="D500" s="16" t="n"/>
      <c r="E500" s="16" t="n"/>
      <c r="F500" s="20" t="n"/>
      <c r="G500" s="20" t="n"/>
      <c r="H500" s="16" t="n"/>
      <c r="I500" s="16" t="n"/>
      <c r="J500" s="17" t="n"/>
      <c r="K500" s="17" t="n"/>
      <c r="L500" s="18">
        <f>IF($C500="","",N($F500)*N(IFERROR(INDEX('Vehículos y choferes'!$B$2:$B$16,MATCH($C500,'Vehículos y choferes'!$A$2:$A$16,0)),0))/100*N(IFERROR(INDEX('Vehículos y choferes'!$C$2:$C$16,MATCH($C500,'Vehículos y choferes'!$A$2:$A$16,0)),0)))</f>
        <v/>
      </c>
      <c r="M500" s="18">
        <f>IF($C500="","",N($F500)*N(IFERROR(INDEX('Vehículos y choferes'!$E$2:$E$16,MATCH($C500,'Vehículos y choferes'!$A$2:$A$16,0)),0)))</f>
        <v/>
      </c>
      <c r="N500" s="18">
        <f>IF($C500="","",N(IFERROR(INDEX('Vehículos y choferes'!$G$2:$G$16,MATCH($C500,'Vehículos y choferes'!$A$2:$A$16,0)),0)))</f>
        <v/>
      </c>
      <c r="O500" s="18">
        <f>IF(AND($D500="",$E500=""),"",N($G500)*(IF($D500="",0,IFERROR(INDEX('Vehículos y choferes'!$J$2:$J$31,MATCH($D500,'Vehículos y choferes'!$I$2:$I$31,0)),0))+IF($E500="",0,IFERROR(INDEX('Vehículos y choferes'!$J$2:$J$31,MATCH($E500,'Vehículos y choferes'!$I$2:$I$31,0)),0))))</f>
        <v/>
      </c>
      <c r="P500" s="18">
        <f>IF(AND($C500="",$D500=""),"",N($K500)+N($L500)+N($M500)+N($N500)+N($O500))</f>
        <v/>
      </c>
      <c r="Q500" s="18">
        <f>IF(OR($P500="",N($I500)=0),"",$P500/$I500)</f>
        <v/>
      </c>
      <c r="R500" s="18">
        <f>IF(OR($P500="",N($F500)=0),"",$P500/$F500)</f>
        <v/>
      </c>
      <c r="S500" s="21">
        <f>IF(OR($P500="",N($J500)=0),"",$P500/$J500)</f>
        <v/>
      </c>
      <c r="T500" s="22">
        <f>IF($S500="","",IF($S500&lt;=Configuración!$C$3,"En objetivo",IF($S500&lt;=Configuración!$C$4,"Alerta","Crítico")))</f>
        <v/>
      </c>
      <c r="U500" s="18">
        <f>IF(OR($Q500="",N(Configuración!$C$3)=0),"",$Q500/Configuración!$C$3)</f>
        <v/>
      </c>
      <c r="V500" s="22">
        <f>IF(OR($H500="",$I500=""),"",MAX(0,$H500-$I500))</f>
        <v/>
      </c>
      <c r="W500" s="16" t="n"/>
    </row>
    <row r="501">
      <c r="A501" s="19" t="n"/>
      <c r="B501" s="16" t="n"/>
      <c r="C501" s="16" t="n"/>
      <c r="D501" s="16" t="n"/>
      <c r="E501" s="16" t="n"/>
      <c r="F501" s="20" t="n"/>
      <c r="G501" s="20" t="n"/>
      <c r="H501" s="16" t="n"/>
      <c r="I501" s="16" t="n"/>
      <c r="J501" s="17" t="n"/>
      <c r="K501" s="17" t="n"/>
      <c r="L501" s="18">
        <f>IF($C501="","",N($F501)*N(IFERROR(INDEX('Vehículos y choferes'!$B$2:$B$16,MATCH($C501,'Vehículos y choferes'!$A$2:$A$16,0)),0))/100*N(IFERROR(INDEX('Vehículos y choferes'!$C$2:$C$16,MATCH($C501,'Vehículos y choferes'!$A$2:$A$16,0)),0)))</f>
        <v/>
      </c>
      <c r="M501" s="18">
        <f>IF($C501="","",N($F501)*N(IFERROR(INDEX('Vehículos y choferes'!$E$2:$E$16,MATCH($C501,'Vehículos y choferes'!$A$2:$A$16,0)),0)))</f>
        <v/>
      </c>
      <c r="N501" s="18">
        <f>IF($C501="","",N(IFERROR(INDEX('Vehículos y choferes'!$G$2:$G$16,MATCH($C501,'Vehículos y choferes'!$A$2:$A$16,0)),0)))</f>
        <v/>
      </c>
      <c r="O501" s="18">
        <f>IF(AND($D501="",$E501=""),"",N($G501)*(IF($D501="",0,IFERROR(INDEX('Vehículos y choferes'!$J$2:$J$31,MATCH($D501,'Vehículos y choferes'!$I$2:$I$31,0)),0))+IF($E501="",0,IFERROR(INDEX('Vehículos y choferes'!$J$2:$J$31,MATCH($E501,'Vehículos y choferes'!$I$2:$I$31,0)),0))))</f>
        <v/>
      </c>
      <c r="P501" s="18">
        <f>IF(AND($C501="",$D501=""),"",N($K501)+N($L501)+N($M501)+N($N501)+N($O501))</f>
        <v/>
      </c>
      <c r="Q501" s="18">
        <f>IF(OR($P501="",N($I501)=0),"",$P501/$I501)</f>
        <v/>
      </c>
      <c r="R501" s="18">
        <f>IF(OR($P501="",N($F501)=0),"",$P501/$F501)</f>
        <v/>
      </c>
      <c r="S501" s="21">
        <f>IF(OR($P501="",N($J501)=0),"",$P501/$J501)</f>
        <v/>
      </c>
      <c r="T501" s="22">
        <f>IF($S501="","",IF($S501&lt;=Configuración!$C$3,"En objetivo",IF($S501&lt;=Configuración!$C$4,"Alerta","Crítico")))</f>
        <v/>
      </c>
      <c r="U501" s="18">
        <f>IF(OR($Q501="",N(Configuración!$C$3)=0),"",$Q501/Configuración!$C$3)</f>
        <v/>
      </c>
      <c r="V501" s="22">
        <f>IF(OR($H501="",$I501=""),"",MAX(0,$H501-$I501))</f>
        <v/>
      </c>
      <c r="W501" s="16" t="n"/>
    </row>
    <row r="502">
      <c r="A502" s="19" t="n"/>
      <c r="B502" s="16" t="n"/>
      <c r="C502" s="16" t="n"/>
      <c r="D502" s="16" t="n"/>
      <c r="E502" s="16" t="n"/>
      <c r="F502" s="20" t="n"/>
      <c r="G502" s="20" t="n"/>
      <c r="H502" s="16" t="n"/>
      <c r="I502" s="16" t="n"/>
      <c r="J502" s="17" t="n"/>
      <c r="K502" s="17" t="n"/>
      <c r="L502" s="18">
        <f>IF($C502="","",N($F502)*N(IFERROR(INDEX('Vehículos y choferes'!$B$2:$B$16,MATCH($C502,'Vehículos y choferes'!$A$2:$A$16,0)),0))/100*N(IFERROR(INDEX('Vehículos y choferes'!$C$2:$C$16,MATCH($C502,'Vehículos y choferes'!$A$2:$A$16,0)),0)))</f>
        <v/>
      </c>
      <c r="M502" s="18">
        <f>IF($C502="","",N($F502)*N(IFERROR(INDEX('Vehículos y choferes'!$E$2:$E$16,MATCH($C502,'Vehículos y choferes'!$A$2:$A$16,0)),0)))</f>
        <v/>
      </c>
      <c r="N502" s="18">
        <f>IF($C502="","",N(IFERROR(INDEX('Vehículos y choferes'!$G$2:$G$16,MATCH($C502,'Vehículos y choferes'!$A$2:$A$16,0)),0)))</f>
        <v/>
      </c>
      <c r="O502" s="18">
        <f>IF(AND($D502="",$E502=""),"",N($G502)*(IF($D502="",0,IFERROR(INDEX('Vehículos y choferes'!$J$2:$J$31,MATCH($D502,'Vehículos y choferes'!$I$2:$I$31,0)),0))+IF($E502="",0,IFERROR(INDEX('Vehículos y choferes'!$J$2:$J$31,MATCH($E502,'Vehículos y choferes'!$I$2:$I$31,0)),0))))</f>
        <v/>
      </c>
      <c r="P502" s="18">
        <f>IF(AND($C502="",$D502=""),"",N($K502)+N($L502)+N($M502)+N($N502)+N($O502))</f>
        <v/>
      </c>
      <c r="Q502" s="18">
        <f>IF(OR($P502="",N($I502)=0),"",$P502/$I502)</f>
        <v/>
      </c>
      <c r="R502" s="18">
        <f>IF(OR($P502="",N($F502)=0),"",$P502/$F502)</f>
        <v/>
      </c>
      <c r="S502" s="21">
        <f>IF(OR($P502="",N($J502)=0),"",$P502/$J502)</f>
        <v/>
      </c>
      <c r="T502" s="22">
        <f>IF($S502="","",IF($S502&lt;=Configuración!$C$3,"En objetivo",IF($S502&lt;=Configuración!$C$4,"Alerta","Crítico")))</f>
        <v/>
      </c>
      <c r="U502" s="18">
        <f>IF(OR($Q502="",N(Configuración!$C$3)=0),"",$Q502/Configuración!$C$3)</f>
        <v/>
      </c>
      <c r="V502" s="22">
        <f>IF(OR($H502="",$I502=""),"",MAX(0,$H502-$I502))</f>
        <v/>
      </c>
      <c r="W502" s="16" t="n"/>
    </row>
    <row r="503">
      <c r="A503" s="19" t="n"/>
      <c r="B503" s="16" t="n"/>
      <c r="C503" s="16" t="n"/>
      <c r="D503" s="16" t="n"/>
      <c r="E503" s="16" t="n"/>
      <c r="F503" s="20" t="n"/>
      <c r="G503" s="20" t="n"/>
      <c r="H503" s="16" t="n"/>
      <c r="I503" s="16" t="n"/>
      <c r="J503" s="17" t="n"/>
      <c r="K503" s="17" t="n"/>
      <c r="L503" s="18">
        <f>IF($C503="","",N($F503)*N(IFERROR(INDEX('Vehículos y choferes'!$B$2:$B$16,MATCH($C503,'Vehículos y choferes'!$A$2:$A$16,0)),0))/100*N(IFERROR(INDEX('Vehículos y choferes'!$C$2:$C$16,MATCH($C503,'Vehículos y choferes'!$A$2:$A$16,0)),0)))</f>
        <v/>
      </c>
      <c r="M503" s="18">
        <f>IF($C503="","",N($F503)*N(IFERROR(INDEX('Vehículos y choferes'!$E$2:$E$16,MATCH($C503,'Vehículos y choferes'!$A$2:$A$16,0)),0)))</f>
        <v/>
      </c>
      <c r="N503" s="18">
        <f>IF($C503="","",N(IFERROR(INDEX('Vehículos y choferes'!$G$2:$G$16,MATCH($C503,'Vehículos y choferes'!$A$2:$A$16,0)),0)))</f>
        <v/>
      </c>
      <c r="O503" s="18">
        <f>IF(AND($D503="",$E503=""),"",N($G503)*(IF($D503="",0,IFERROR(INDEX('Vehículos y choferes'!$J$2:$J$31,MATCH($D503,'Vehículos y choferes'!$I$2:$I$31,0)),0))+IF($E503="",0,IFERROR(INDEX('Vehículos y choferes'!$J$2:$J$31,MATCH($E503,'Vehículos y choferes'!$I$2:$I$31,0)),0))))</f>
        <v/>
      </c>
      <c r="P503" s="18">
        <f>IF(AND($C503="",$D503=""),"",N($K503)+N($L503)+N($M503)+N($N503)+N($O503))</f>
        <v/>
      </c>
      <c r="Q503" s="18">
        <f>IF(OR($P503="",N($I503)=0),"",$P503/$I503)</f>
        <v/>
      </c>
      <c r="R503" s="18">
        <f>IF(OR($P503="",N($F503)=0),"",$P503/$F503)</f>
        <v/>
      </c>
      <c r="S503" s="21">
        <f>IF(OR($P503="",N($J503)=0),"",$P503/$J503)</f>
        <v/>
      </c>
      <c r="T503" s="22">
        <f>IF($S503="","",IF($S503&lt;=Configuración!$C$3,"En objetivo",IF($S503&lt;=Configuración!$C$4,"Alerta","Crítico")))</f>
        <v/>
      </c>
      <c r="U503" s="18">
        <f>IF(OR($Q503="",N(Configuración!$C$3)=0),"",$Q503/Configuración!$C$3)</f>
        <v/>
      </c>
      <c r="V503" s="22">
        <f>IF(OR($H503="",$I503=""),"",MAX(0,$H503-$I503))</f>
        <v/>
      </c>
      <c r="W503" s="16" t="n"/>
    </row>
    <row r="504">
      <c r="A504" s="19" t="n"/>
      <c r="B504" s="16" t="n"/>
      <c r="C504" s="16" t="n"/>
      <c r="D504" s="16" t="n"/>
      <c r="E504" s="16" t="n"/>
      <c r="F504" s="20" t="n"/>
      <c r="G504" s="20" t="n"/>
      <c r="H504" s="16" t="n"/>
      <c r="I504" s="16" t="n"/>
      <c r="J504" s="17" t="n"/>
      <c r="K504" s="17" t="n"/>
      <c r="L504" s="18">
        <f>IF($C504="","",N($F504)*N(IFERROR(INDEX('Vehículos y choferes'!$B$2:$B$16,MATCH($C504,'Vehículos y choferes'!$A$2:$A$16,0)),0))/100*N(IFERROR(INDEX('Vehículos y choferes'!$C$2:$C$16,MATCH($C504,'Vehículos y choferes'!$A$2:$A$16,0)),0)))</f>
        <v/>
      </c>
      <c r="M504" s="18">
        <f>IF($C504="","",N($F504)*N(IFERROR(INDEX('Vehículos y choferes'!$E$2:$E$16,MATCH($C504,'Vehículos y choferes'!$A$2:$A$16,0)),0)))</f>
        <v/>
      </c>
      <c r="N504" s="18">
        <f>IF($C504="","",N(IFERROR(INDEX('Vehículos y choferes'!$G$2:$G$16,MATCH($C504,'Vehículos y choferes'!$A$2:$A$16,0)),0)))</f>
        <v/>
      </c>
      <c r="O504" s="18">
        <f>IF(AND($D504="",$E504=""),"",N($G504)*(IF($D504="",0,IFERROR(INDEX('Vehículos y choferes'!$J$2:$J$31,MATCH($D504,'Vehículos y choferes'!$I$2:$I$31,0)),0))+IF($E504="",0,IFERROR(INDEX('Vehículos y choferes'!$J$2:$J$31,MATCH($E504,'Vehículos y choferes'!$I$2:$I$31,0)),0))))</f>
        <v/>
      </c>
      <c r="P504" s="18">
        <f>IF(AND($C504="",$D504=""),"",N($K504)+N($L504)+N($M504)+N($N504)+N($O504))</f>
        <v/>
      </c>
      <c r="Q504" s="18">
        <f>IF(OR($P504="",N($I504)=0),"",$P504/$I504)</f>
        <v/>
      </c>
      <c r="R504" s="18">
        <f>IF(OR($P504="",N($F504)=0),"",$P504/$F504)</f>
        <v/>
      </c>
      <c r="S504" s="21">
        <f>IF(OR($P504="",N($J504)=0),"",$P504/$J504)</f>
        <v/>
      </c>
      <c r="T504" s="22">
        <f>IF($S504="","",IF($S504&lt;=Configuración!$C$3,"En objetivo",IF($S504&lt;=Configuración!$C$4,"Alerta","Crítico")))</f>
        <v/>
      </c>
      <c r="U504" s="18">
        <f>IF(OR($Q504="",N(Configuración!$C$3)=0),"",$Q504/Configuración!$C$3)</f>
        <v/>
      </c>
      <c r="V504" s="22">
        <f>IF(OR($H504="",$I504=""),"",MAX(0,$H504-$I504))</f>
        <v/>
      </c>
      <c r="W504" s="16" t="n"/>
    </row>
    <row r="505">
      <c r="A505" s="19" t="n"/>
      <c r="B505" s="16" t="n"/>
      <c r="C505" s="16" t="n"/>
      <c r="D505" s="16" t="n"/>
      <c r="E505" s="16" t="n"/>
      <c r="F505" s="20" t="n"/>
      <c r="G505" s="20" t="n"/>
      <c r="H505" s="16" t="n"/>
      <c r="I505" s="16" t="n"/>
      <c r="J505" s="17" t="n"/>
      <c r="K505" s="17" t="n"/>
      <c r="L505" s="18">
        <f>IF($C505="","",N($F505)*N(IFERROR(INDEX('Vehículos y choferes'!$B$2:$B$16,MATCH($C505,'Vehículos y choferes'!$A$2:$A$16,0)),0))/100*N(IFERROR(INDEX('Vehículos y choferes'!$C$2:$C$16,MATCH($C505,'Vehículos y choferes'!$A$2:$A$16,0)),0)))</f>
        <v/>
      </c>
      <c r="M505" s="18">
        <f>IF($C505="","",N($F505)*N(IFERROR(INDEX('Vehículos y choferes'!$E$2:$E$16,MATCH($C505,'Vehículos y choferes'!$A$2:$A$16,0)),0)))</f>
        <v/>
      </c>
      <c r="N505" s="18">
        <f>IF($C505="","",N(IFERROR(INDEX('Vehículos y choferes'!$G$2:$G$16,MATCH($C505,'Vehículos y choferes'!$A$2:$A$16,0)),0)))</f>
        <v/>
      </c>
      <c r="O505" s="18">
        <f>IF(AND($D505="",$E505=""),"",N($G505)*(IF($D505="",0,IFERROR(INDEX('Vehículos y choferes'!$J$2:$J$31,MATCH($D505,'Vehículos y choferes'!$I$2:$I$31,0)),0))+IF($E505="",0,IFERROR(INDEX('Vehículos y choferes'!$J$2:$J$31,MATCH($E505,'Vehículos y choferes'!$I$2:$I$31,0)),0))))</f>
        <v/>
      </c>
      <c r="P505" s="18">
        <f>IF(AND($C505="",$D505=""),"",N($K505)+N($L505)+N($M505)+N($N505)+N($O505))</f>
        <v/>
      </c>
      <c r="Q505" s="18">
        <f>IF(OR($P505="",N($I505)=0),"",$P505/$I505)</f>
        <v/>
      </c>
      <c r="R505" s="18">
        <f>IF(OR($P505="",N($F505)=0),"",$P505/$F505)</f>
        <v/>
      </c>
      <c r="S505" s="21">
        <f>IF(OR($P505="",N($J505)=0),"",$P505/$J505)</f>
        <v/>
      </c>
      <c r="T505" s="22">
        <f>IF($S505="","",IF($S505&lt;=Configuración!$C$3,"En objetivo",IF($S505&lt;=Configuración!$C$4,"Alerta","Crítico")))</f>
        <v/>
      </c>
      <c r="U505" s="18">
        <f>IF(OR($Q505="",N(Configuración!$C$3)=0),"",$Q505/Configuración!$C$3)</f>
        <v/>
      </c>
      <c r="V505" s="22">
        <f>IF(OR($H505="",$I505=""),"",MAX(0,$H505-$I505))</f>
        <v/>
      </c>
      <c r="W505" s="16" t="n"/>
    </row>
    <row r="506">
      <c r="A506" s="19" t="n"/>
      <c r="B506" s="16" t="n"/>
      <c r="C506" s="16" t="n"/>
      <c r="D506" s="16" t="n"/>
      <c r="E506" s="16" t="n"/>
      <c r="F506" s="20" t="n"/>
      <c r="G506" s="20" t="n"/>
      <c r="H506" s="16" t="n"/>
      <c r="I506" s="16" t="n"/>
      <c r="J506" s="17" t="n"/>
      <c r="K506" s="17" t="n"/>
      <c r="L506" s="18">
        <f>IF($C506="","",N($F506)*N(IFERROR(INDEX('Vehículos y choferes'!$B$2:$B$16,MATCH($C506,'Vehículos y choferes'!$A$2:$A$16,0)),0))/100*N(IFERROR(INDEX('Vehículos y choferes'!$C$2:$C$16,MATCH($C506,'Vehículos y choferes'!$A$2:$A$16,0)),0)))</f>
        <v/>
      </c>
      <c r="M506" s="18">
        <f>IF($C506="","",N($F506)*N(IFERROR(INDEX('Vehículos y choferes'!$E$2:$E$16,MATCH($C506,'Vehículos y choferes'!$A$2:$A$16,0)),0)))</f>
        <v/>
      </c>
      <c r="N506" s="18">
        <f>IF($C506="","",N(IFERROR(INDEX('Vehículos y choferes'!$G$2:$G$16,MATCH($C506,'Vehículos y choferes'!$A$2:$A$16,0)),0)))</f>
        <v/>
      </c>
      <c r="O506" s="18">
        <f>IF(AND($D506="",$E506=""),"",N($G506)*(IF($D506="",0,IFERROR(INDEX('Vehículos y choferes'!$J$2:$J$31,MATCH($D506,'Vehículos y choferes'!$I$2:$I$31,0)),0))+IF($E506="",0,IFERROR(INDEX('Vehículos y choferes'!$J$2:$J$31,MATCH($E506,'Vehículos y choferes'!$I$2:$I$31,0)),0))))</f>
        <v/>
      </c>
      <c r="P506" s="18">
        <f>IF(AND($C506="",$D506=""),"",N($K506)+N($L506)+N($M506)+N($N506)+N($O506))</f>
        <v/>
      </c>
      <c r="Q506" s="18">
        <f>IF(OR($P506="",N($I506)=0),"",$P506/$I506)</f>
        <v/>
      </c>
      <c r="R506" s="18">
        <f>IF(OR($P506="",N($F506)=0),"",$P506/$F506)</f>
        <v/>
      </c>
      <c r="S506" s="21">
        <f>IF(OR($P506="",N($J506)=0),"",$P506/$J506)</f>
        <v/>
      </c>
      <c r="T506" s="22">
        <f>IF($S506="","",IF($S506&lt;=Configuración!$C$3,"En objetivo",IF($S506&lt;=Configuración!$C$4,"Alerta","Crítico")))</f>
        <v/>
      </c>
      <c r="U506" s="18">
        <f>IF(OR($Q506="",N(Configuración!$C$3)=0),"",$Q506/Configuración!$C$3)</f>
        <v/>
      </c>
      <c r="V506" s="22">
        <f>IF(OR($H506="",$I506=""),"",MAX(0,$H506-$I506))</f>
        <v/>
      </c>
      <c r="W506" s="16" t="n"/>
    </row>
    <row r="507">
      <c r="A507" s="19" t="n"/>
      <c r="B507" s="16" t="n"/>
      <c r="C507" s="16" t="n"/>
      <c r="D507" s="16" t="n"/>
      <c r="E507" s="16" t="n"/>
      <c r="F507" s="20" t="n"/>
      <c r="G507" s="20" t="n"/>
      <c r="H507" s="16" t="n"/>
      <c r="I507" s="16" t="n"/>
      <c r="J507" s="17" t="n"/>
      <c r="K507" s="17" t="n"/>
      <c r="L507" s="18">
        <f>IF($C507="","",N($F507)*N(IFERROR(INDEX('Vehículos y choferes'!$B$2:$B$16,MATCH($C507,'Vehículos y choferes'!$A$2:$A$16,0)),0))/100*N(IFERROR(INDEX('Vehículos y choferes'!$C$2:$C$16,MATCH($C507,'Vehículos y choferes'!$A$2:$A$16,0)),0)))</f>
        <v/>
      </c>
      <c r="M507" s="18">
        <f>IF($C507="","",N($F507)*N(IFERROR(INDEX('Vehículos y choferes'!$E$2:$E$16,MATCH($C507,'Vehículos y choferes'!$A$2:$A$16,0)),0)))</f>
        <v/>
      </c>
      <c r="N507" s="18">
        <f>IF($C507="","",N(IFERROR(INDEX('Vehículos y choferes'!$G$2:$G$16,MATCH($C507,'Vehículos y choferes'!$A$2:$A$16,0)),0)))</f>
        <v/>
      </c>
      <c r="O507" s="18">
        <f>IF(AND($D507="",$E507=""),"",N($G507)*(IF($D507="",0,IFERROR(INDEX('Vehículos y choferes'!$J$2:$J$31,MATCH($D507,'Vehículos y choferes'!$I$2:$I$31,0)),0))+IF($E507="",0,IFERROR(INDEX('Vehículos y choferes'!$J$2:$J$31,MATCH($E507,'Vehículos y choferes'!$I$2:$I$31,0)),0))))</f>
        <v/>
      </c>
      <c r="P507" s="18">
        <f>IF(AND($C507="",$D507=""),"",N($K507)+N($L507)+N($M507)+N($N507)+N($O507))</f>
        <v/>
      </c>
      <c r="Q507" s="18">
        <f>IF(OR($P507="",N($I507)=0),"",$P507/$I507)</f>
        <v/>
      </c>
      <c r="R507" s="18">
        <f>IF(OR($P507="",N($F507)=0),"",$P507/$F507)</f>
        <v/>
      </c>
      <c r="S507" s="21">
        <f>IF(OR($P507="",N($J507)=0),"",$P507/$J507)</f>
        <v/>
      </c>
      <c r="T507" s="22">
        <f>IF($S507="","",IF($S507&lt;=Configuración!$C$3,"En objetivo",IF($S507&lt;=Configuración!$C$4,"Alerta","Crítico")))</f>
        <v/>
      </c>
      <c r="U507" s="18">
        <f>IF(OR($Q507="",N(Configuración!$C$3)=0),"",$Q507/Configuración!$C$3)</f>
        <v/>
      </c>
      <c r="V507" s="22">
        <f>IF(OR($H507="",$I507=""),"",MAX(0,$H507-$I507))</f>
        <v/>
      </c>
      <c r="W507" s="16" t="n"/>
    </row>
    <row r="508">
      <c r="A508" s="19" t="n"/>
      <c r="B508" s="16" t="n"/>
      <c r="C508" s="16" t="n"/>
      <c r="D508" s="16" t="n"/>
      <c r="E508" s="16" t="n"/>
      <c r="F508" s="20" t="n"/>
      <c r="G508" s="20" t="n"/>
      <c r="H508" s="16" t="n"/>
      <c r="I508" s="16" t="n"/>
      <c r="J508" s="17" t="n"/>
      <c r="K508" s="17" t="n"/>
      <c r="L508" s="18">
        <f>IF($C508="","",N($F508)*N(IFERROR(INDEX('Vehículos y choferes'!$B$2:$B$16,MATCH($C508,'Vehículos y choferes'!$A$2:$A$16,0)),0))/100*N(IFERROR(INDEX('Vehículos y choferes'!$C$2:$C$16,MATCH($C508,'Vehículos y choferes'!$A$2:$A$16,0)),0)))</f>
        <v/>
      </c>
      <c r="M508" s="18">
        <f>IF($C508="","",N($F508)*N(IFERROR(INDEX('Vehículos y choferes'!$E$2:$E$16,MATCH($C508,'Vehículos y choferes'!$A$2:$A$16,0)),0)))</f>
        <v/>
      </c>
      <c r="N508" s="18">
        <f>IF($C508="","",N(IFERROR(INDEX('Vehículos y choferes'!$G$2:$G$16,MATCH($C508,'Vehículos y choferes'!$A$2:$A$16,0)),0)))</f>
        <v/>
      </c>
      <c r="O508" s="18">
        <f>IF(AND($D508="",$E508=""),"",N($G508)*(IF($D508="",0,IFERROR(INDEX('Vehículos y choferes'!$J$2:$J$31,MATCH($D508,'Vehículos y choferes'!$I$2:$I$31,0)),0))+IF($E508="",0,IFERROR(INDEX('Vehículos y choferes'!$J$2:$J$31,MATCH($E508,'Vehículos y choferes'!$I$2:$I$31,0)),0))))</f>
        <v/>
      </c>
      <c r="P508" s="18">
        <f>IF(AND($C508="",$D508=""),"",N($K508)+N($L508)+N($M508)+N($N508)+N($O508))</f>
        <v/>
      </c>
      <c r="Q508" s="18">
        <f>IF(OR($P508="",N($I508)=0),"",$P508/$I508)</f>
        <v/>
      </c>
      <c r="R508" s="18">
        <f>IF(OR($P508="",N($F508)=0),"",$P508/$F508)</f>
        <v/>
      </c>
      <c r="S508" s="21">
        <f>IF(OR($P508="",N($J508)=0),"",$P508/$J508)</f>
        <v/>
      </c>
      <c r="T508" s="22">
        <f>IF($S508="","",IF($S508&lt;=Configuración!$C$3,"En objetivo",IF($S508&lt;=Configuración!$C$4,"Alerta","Crítico")))</f>
        <v/>
      </c>
      <c r="U508" s="18">
        <f>IF(OR($Q508="",N(Configuración!$C$3)=0),"",$Q508/Configuración!$C$3)</f>
        <v/>
      </c>
      <c r="V508" s="22">
        <f>IF(OR($H508="",$I508=""),"",MAX(0,$H508-$I508))</f>
        <v/>
      </c>
      <c r="W508" s="16" t="n"/>
    </row>
    <row r="509">
      <c r="A509" s="19" t="n"/>
      <c r="B509" s="16" t="n"/>
      <c r="C509" s="16" t="n"/>
      <c r="D509" s="16" t="n"/>
      <c r="E509" s="16" t="n"/>
      <c r="F509" s="20" t="n"/>
      <c r="G509" s="20" t="n"/>
      <c r="H509" s="16" t="n"/>
      <c r="I509" s="16" t="n"/>
      <c r="J509" s="17" t="n"/>
      <c r="K509" s="17" t="n"/>
      <c r="L509" s="18">
        <f>IF($C509="","",N($F509)*N(IFERROR(INDEX('Vehículos y choferes'!$B$2:$B$16,MATCH($C509,'Vehículos y choferes'!$A$2:$A$16,0)),0))/100*N(IFERROR(INDEX('Vehículos y choferes'!$C$2:$C$16,MATCH($C509,'Vehículos y choferes'!$A$2:$A$16,0)),0)))</f>
        <v/>
      </c>
      <c r="M509" s="18">
        <f>IF($C509="","",N($F509)*N(IFERROR(INDEX('Vehículos y choferes'!$E$2:$E$16,MATCH($C509,'Vehículos y choferes'!$A$2:$A$16,0)),0)))</f>
        <v/>
      </c>
      <c r="N509" s="18">
        <f>IF($C509="","",N(IFERROR(INDEX('Vehículos y choferes'!$G$2:$G$16,MATCH($C509,'Vehículos y choferes'!$A$2:$A$16,0)),0)))</f>
        <v/>
      </c>
      <c r="O509" s="18">
        <f>IF(AND($D509="",$E509=""),"",N($G509)*(IF($D509="",0,IFERROR(INDEX('Vehículos y choferes'!$J$2:$J$31,MATCH($D509,'Vehículos y choferes'!$I$2:$I$31,0)),0))+IF($E509="",0,IFERROR(INDEX('Vehículos y choferes'!$J$2:$J$31,MATCH($E509,'Vehículos y choferes'!$I$2:$I$31,0)),0))))</f>
        <v/>
      </c>
      <c r="P509" s="18">
        <f>IF(AND($C509="",$D509=""),"",N($K509)+N($L509)+N($M509)+N($N509)+N($O509))</f>
        <v/>
      </c>
      <c r="Q509" s="18">
        <f>IF(OR($P509="",N($I509)=0),"",$P509/$I509)</f>
        <v/>
      </c>
      <c r="R509" s="18">
        <f>IF(OR($P509="",N($F509)=0),"",$P509/$F509)</f>
        <v/>
      </c>
      <c r="S509" s="21">
        <f>IF(OR($P509="",N($J509)=0),"",$P509/$J509)</f>
        <v/>
      </c>
      <c r="T509" s="22">
        <f>IF($S509="","",IF($S509&lt;=Configuración!$C$3,"En objetivo",IF($S509&lt;=Configuración!$C$4,"Alerta","Crítico")))</f>
        <v/>
      </c>
      <c r="U509" s="18">
        <f>IF(OR($Q509="",N(Configuración!$C$3)=0),"",$Q509/Configuración!$C$3)</f>
        <v/>
      </c>
      <c r="V509" s="22">
        <f>IF(OR($H509="",$I509=""),"",MAX(0,$H509-$I509))</f>
        <v/>
      </c>
      <c r="W509" s="16" t="n"/>
    </row>
    <row r="510">
      <c r="A510" s="19" t="n"/>
      <c r="B510" s="16" t="n"/>
      <c r="C510" s="16" t="n"/>
      <c r="D510" s="16" t="n"/>
      <c r="E510" s="16" t="n"/>
      <c r="F510" s="20" t="n"/>
      <c r="G510" s="20" t="n"/>
      <c r="H510" s="16" t="n"/>
      <c r="I510" s="16" t="n"/>
      <c r="J510" s="17" t="n"/>
      <c r="K510" s="17" t="n"/>
      <c r="L510" s="18">
        <f>IF($C510="","",N($F510)*N(IFERROR(INDEX('Vehículos y choferes'!$B$2:$B$16,MATCH($C510,'Vehículos y choferes'!$A$2:$A$16,0)),0))/100*N(IFERROR(INDEX('Vehículos y choferes'!$C$2:$C$16,MATCH($C510,'Vehículos y choferes'!$A$2:$A$16,0)),0)))</f>
        <v/>
      </c>
      <c r="M510" s="18">
        <f>IF($C510="","",N($F510)*N(IFERROR(INDEX('Vehículos y choferes'!$E$2:$E$16,MATCH($C510,'Vehículos y choferes'!$A$2:$A$16,0)),0)))</f>
        <v/>
      </c>
      <c r="N510" s="18">
        <f>IF($C510="","",N(IFERROR(INDEX('Vehículos y choferes'!$G$2:$G$16,MATCH($C510,'Vehículos y choferes'!$A$2:$A$16,0)),0)))</f>
        <v/>
      </c>
      <c r="O510" s="18">
        <f>IF(AND($D510="",$E510=""),"",N($G510)*(IF($D510="",0,IFERROR(INDEX('Vehículos y choferes'!$J$2:$J$31,MATCH($D510,'Vehículos y choferes'!$I$2:$I$31,0)),0))+IF($E510="",0,IFERROR(INDEX('Vehículos y choferes'!$J$2:$J$31,MATCH($E510,'Vehículos y choferes'!$I$2:$I$31,0)),0))))</f>
        <v/>
      </c>
      <c r="P510" s="18">
        <f>IF(AND($C510="",$D510=""),"",N($K510)+N($L510)+N($M510)+N($N510)+N($O510))</f>
        <v/>
      </c>
      <c r="Q510" s="18">
        <f>IF(OR($P510="",N($I510)=0),"",$P510/$I510)</f>
        <v/>
      </c>
      <c r="R510" s="18">
        <f>IF(OR($P510="",N($F510)=0),"",$P510/$F510)</f>
        <v/>
      </c>
      <c r="S510" s="21">
        <f>IF(OR($P510="",N($J510)=0),"",$P510/$J510)</f>
        <v/>
      </c>
      <c r="T510" s="22">
        <f>IF($S510="","",IF($S510&lt;=Configuración!$C$3,"En objetivo",IF($S510&lt;=Configuración!$C$4,"Alerta","Crítico")))</f>
        <v/>
      </c>
      <c r="U510" s="18">
        <f>IF(OR($Q510="",N(Configuración!$C$3)=0),"",$Q510/Configuración!$C$3)</f>
        <v/>
      </c>
      <c r="V510" s="22">
        <f>IF(OR($H510="",$I510=""),"",MAX(0,$H510-$I510))</f>
        <v/>
      </c>
      <c r="W510" s="16" t="n"/>
    </row>
    <row r="511">
      <c r="A511" s="19" t="n"/>
      <c r="B511" s="16" t="n"/>
      <c r="C511" s="16" t="n"/>
      <c r="D511" s="16" t="n"/>
      <c r="E511" s="16" t="n"/>
      <c r="F511" s="20" t="n"/>
      <c r="G511" s="20" t="n"/>
      <c r="H511" s="16" t="n"/>
      <c r="I511" s="16" t="n"/>
      <c r="J511" s="17" t="n"/>
      <c r="K511" s="17" t="n"/>
      <c r="L511" s="18">
        <f>IF($C511="","",N($F511)*N(IFERROR(INDEX('Vehículos y choferes'!$B$2:$B$16,MATCH($C511,'Vehículos y choferes'!$A$2:$A$16,0)),0))/100*N(IFERROR(INDEX('Vehículos y choferes'!$C$2:$C$16,MATCH($C511,'Vehículos y choferes'!$A$2:$A$16,0)),0)))</f>
        <v/>
      </c>
      <c r="M511" s="18">
        <f>IF($C511="","",N($F511)*N(IFERROR(INDEX('Vehículos y choferes'!$E$2:$E$16,MATCH($C511,'Vehículos y choferes'!$A$2:$A$16,0)),0)))</f>
        <v/>
      </c>
      <c r="N511" s="18">
        <f>IF($C511="","",N(IFERROR(INDEX('Vehículos y choferes'!$G$2:$G$16,MATCH($C511,'Vehículos y choferes'!$A$2:$A$16,0)),0)))</f>
        <v/>
      </c>
      <c r="O511" s="18">
        <f>IF(AND($D511="",$E511=""),"",N($G511)*(IF($D511="",0,IFERROR(INDEX('Vehículos y choferes'!$J$2:$J$31,MATCH($D511,'Vehículos y choferes'!$I$2:$I$31,0)),0))+IF($E511="",0,IFERROR(INDEX('Vehículos y choferes'!$J$2:$J$31,MATCH($E511,'Vehículos y choferes'!$I$2:$I$31,0)),0))))</f>
        <v/>
      </c>
      <c r="P511" s="18">
        <f>IF(AND($C511="",$D511=""),"",N($K511)+N($L511)+N($M511)+N($N511)+N($O511))</f>
        <v/>
      </c>
      <c r="Q511" s="18">
        <f>IF(OR($P511="",N($I511)=0),"",$P511/$I511)</f>
        <v/>
      </c>
      <c r="R511" s="18">
        <f>IF(OR($P511="",N($F511)=0),"",$P511/$F511)</f>
        <v/>
      </c>
      <c r="S511" s="21">
        <f>IF(OR($P511="",N($J511)=0),"",$P511/$J511)</f>
        <v/>
      </c>
      <c r="T511" s="22">
        <f>IF($S511="","",IF($S511&lt;=Configuración!$C$3,"En objetivo",IF($S511&lt;=Configuración!$C$4,"Alerta","Crítico")))</f>
        <v/>
      </c>
      <c r="U511" s="18">
        <f>IF(OR($Q511="",N(Configuración!$C$3)=0),"",$Q511/Configuración!$C$3)</f>
        <v/>
      </c>
      <c r="V511" s="22">
        <f>IF(OR($H511="",$I511=""),"",MAX(0,$H511-$I511))</f>
        <v/>
      </c>
      <c r="W511" s="16" t="n"/>
    </row>
    <row r="512">
      <c r="A512" s="19" t="n"/>
      <c r="B512" s="16" t="n"/>
      <c r="C512" s="16" t="n"/>
      <c r="D512" s="16" t="n"/>
      <c r="E512" s="16" t="n"/>
      <c r="F512" s="20" t="n"/>
      <c r="G512" s="20" t="n"/>
      <c r="H512" s="16" t="n"/>
      <c r="I512" s="16" t="n"/>
      <c r="J512" s="17" t="n"/>
      <c r="K512" s="17" t="n"/>
      <c r="L512" s="18">
        <f>IF($C512="","",N($F512)*N(IFERROR(INDEX('Vehículos y choferes'!$B$2:$B$16,MATCH($C512,'Vehículos y choferes'!$A$2:$A$16,0)),0))/100*N(IFERROR(INDEX('Vehículos y choferes'!$C$2:$C$16,MATCH($C512,'Vehículos y choferes'!$A$2:$A$16,0)),0)))</f>
        <v/>
      </c>
      <c r="M512" s="18">
        <f>IF($C512="","",N($F512)*N(IFERROR(INDEX('Vehículos y choferes'!$E$2:$E$16,MATCH($C512,'Vehículos y choferes'!$A$2:$A$16,0)),0)))</f>
        <v/>
      </c>
      <c r="N512" s="18">
        <f>IF($C512="","",N(IFERROR(INDEX('Vehículos y choferes'!$G$2:$G$16,MATCH($C512,'Vehículos y choferes'!$A$2:$A$16,0)),0)))</f>
        <v/>
      </c>
      <c r="O512" s="18">
        <f>IF(AND($D512="",$E512=""),"",N($G512)*(IF($D512="",0,IFERROR(INDEX('Vehículos y choferes'!$J$2:$J$31,MATCH($D512,'Vehículos y choferes'!$I$2:$I$31,0)),0))+IF($E512="",0,IFERROR(INDEX('Vehículos y choferes'!$J$2:$J$31,MATCH($E512,'Vehículos y choferes'!$I$2:$I$31,0)),0))))</f>
        <v/>
      </c>
      <c r="P512" s="18">
        <f>IF(AND($C512="",$D512=""),"",N($K512)+N($L512)+N($M512)+N($N512)+N($O512))</f>
        <v/>
      </c>
      <c r="Q512" s="18">
        <f>IF(OR($P512="",N($I512)=0),"",$P512/$I512)</f>
        <v/>
      </c>
      <c r="R512" s="18">
        <f>IF(OR($P512="",N($F512)=0),"",$P512/$F512)</f>
        <v/>
      </c>
      <c r="S512" s="21">
        <f>IF(OR($P512="",N($J512)=0),"",$P512/$J512)</f>
        <v/>
      </c>
      <c r="T512" s="22">
        <f>IF($S512="","",IF($S512&lt;=Configuración!$C$3,"En objetivo",IF($S512&lt;=Configuración!$C$4,"Alerta","Crítico")))</f>
        <v/>
      </c>
      <c r="U512" s="18">
        <f>IF(OR($Q512="",N(Configuración!$C$3)=0),"",$Q512/Configuración!$C$3)</f>
        <v/>
      </c>
      <c r="V512" s="22">
        <f>IF(OR($H512="",$I512=""),"",MAX(0,$H512-$I512))</f>
        <v/>
      </c>
      <c r="W512" s="16" t="n"/>
    </row>
    <row r="513">
      <c r="A513" s="19" t="n"/>
      <c r="B513" s="16" t="n"/>
      <c r="C513" s="16" t="n"/>
      <c r="D513" s="16" t="n"/>
      <c r="E513" s="16" t="n"/>
      <c r="F513" s="20" t="n"/>
      <c r="G513" s="20" t="n"/>
      <c r="H513" s="16" t="n"/>
      <c r="I513" s="16" t="n"/>
      <c r="J513" s="17" t="n"/>
      <c r="K513" s="17" t="n"/>
      <c r="L513" s="18">
        <f>IF($C513="","",N($F513)*N(IFERROR(INDEX('Vehículos y choferes'!$B$2:$B$16,MATCH($C513,'Vehículos y choferes'!$A$2:$A$16,0)),0))/100*N(IFERROR(INDEX('Vehículos y choferes'!$C$2:$C$16,MATCH($C513,'Vehículos y choferes'!$A$2:$A$16,0)),0)))</f>
        <v/>
      </c>
      <c r="M513" s="18">
        <f>IF($C513="","",N($F513)*N(IFERROR(INDEX('Vehículos y choferes'!$E$2:$E$16,MATCH($C513,'Vehículos y choferes'!$A$2:$A$16,0)),0)))</f>
        <v/>
      </c>
      <c r="N513" s="18">
        <f>IF($C513="","",N(IFERROR(INDEX('Vehículos y choferes'!$G$2:$G$16,MATCH($C513,'Vehículos y choferes'!$A$2:$A$16,0)),0)))</f>
        <v/>
      </c>
      <c r="O513" s="18">
        <f>IF(AND($D513="",$E513=""),"",N($G513)*(IF($D513="",0,IFERROR(INDEX('Vehículos y choferes'!$J$2:$J$31,MATCH($D513,'Vehículos y choferes'!$I$2:$I$31,0)),0))+IF($E513="",0,IFERROR(INDEX('Vehículos y choferes'!$J$2:$J$31,MATCH($E513,'Vehículos y choferes'!$I$2:$I$31,0)),0))))</f>
        <v/>
      </c>
      <c r="P513" s="18">
        <f>IF(AND($C513="",$D513=""),"",N($K513)+N($L513)+N($M513)+N($N513)+N($O513))</f>
        <v/>
      </c>
      <c r="Q513" s="18">
        <f>IF(OR($P513="",N($I513)=0),"",$P513/$I513)</f>
        <v/>
      </c>
      <c r="R513" s="18">
        <f>IF(OR($P513="",N($F513)=0),"",$P513/$F513)</f>
        <v/>
      </c>
      <c r="S513" s="21">
        <f>IF(OR($P513="",N($J513)=0),"",$P513/$J513)</f>
        <v/>
      </c>
      <c r="T513" s="22">
        <f>IF($S513="","",IF($S513&lt;=Configuración!$C$3,"En objetivo",IF($S513&lt;=Configuración!$C$4,"Alerta","Crítico")))</f>
        <v/>
      </c>
      <c r="U513" s="18">
        <f>IF(OR($Q513="",N(Configuración!$C$3)=0),"",$Q513/Configuración!$C$3)</f>
        <v/>
      </c>
      <c r="V513" s="22">
        <f>IF(OR($H513="",$I513=""),"",MAX(0,$H513-$I513))</f>
        <v/>
      </c>
      <c r="W513" s="16" t="n"/>
    </row>
    <row r="514">
      <c r="A514" s="19" t="n"/>
      <c r="B514" s="16" t="n"/>
      <c r="C514" s="16" t="n"/>
      <c r="D514" s="16" t="n"/>
      <c r="E514" s="16" t="n"/>
      <c r="F514" s="20" t="n"/>
      <c r="G514" s="20" t="n"/>
      <c r="H514" s="16" t="n"/>
      <c r="I514" s="16" t="n"/>
      <c r="J514" s="17" t="n"/>
      <c r="K514" s="17" t="n"/>
      <c r="L514" s="18">
        <f>IF($C514="","",N($F514)*N(IFERROR(INDEX('Vehículos y choferes'!$B$2:$B$16,MATCH($C514,'Vehículos y choferes'!$A$2:$A$16,0)),0))/100*N(IFERROR(INDEX('Vehículos y choferes'!$C$2:$C$16,MATCH($C514,'Vehículos y choferes'!$A$2:$A$16,0)),0)))</f>
        <v/>
      </c>
      <c r="M514" s="18">
        <f>IF($C514="","",N($F514)*N(IFERROR(INDEX('Vehículos y choferes'!$E$2:$E$16,MATCH($C514,'Vehículos y choferes'!$A$2:$A$16,0)),0)))</f>
        <v/>
      </c>
      <c r="N514" s="18">
        <f>IF($C514="","",N(IFERROR(INDEX('Vehículos y choferes'!$G$2:$G$16,MATCH($C514,'Vehículos y choferes'!$A$2:$A$16,0)),0)))</f>
        <v/>
      </c>
      <c r="O514" s="18">
        <f>IF(AND($D514="",$E514=""),"",N($G514)*(IF($D514="",0,IFERROR(INDEX('Vehículos y choferes'!$J$2:$J$31,MATCH($D514,'Vehículos y choferes'!$I$2:$I$31,0)),0))+IF($E514="",0,IFERROR(INDEX('Vehículos y choferes'!$J$2:$J$31,MATCH($E514,'Vehículos y choferes'!$I$2:$I$31,0)),0))))</f>
        <v/>
      </c>
      <c r="P514" s="18">
        <f>IF(AND($C514="",$D514=""),"",N($K514)+N($L514)+N($M514)+N($N514)+N($O514))</f>
        <v/>
      </c>
      <c r="Q514" s="18">
        <f>IF(OR($P514="",N($I514)=0),"",$P514/$I514)</f>
        <v/>
      </c>
      <c r="R514" s="18">
        <f>IF(OR($P514="",N($F514)=0),"",$P514/$F514)</f>
        <v/>
      </c>
      <c r="S514" s="21">
        <f>IF(OR($P514="",N($J514)=0),"",$P514/$J514)</f>
        <v/>
      </c>
      <c r="T514" s="22">
        <f>IF($S514="","",IF($S514&lt;=Configuración!$C$3,"En objetivo",IF($S514&lt;=Configuración!$C$4,"Alerta","Crítico")))</f>
        <v/>
      </c>
      <c r="U514" s="18">
        <f>IF(OR($Q514="",N(Configuración!$C$3)=0),"",$Q514/Configuración!$C$3)</f>
        <v/>
      </c>
      <c r="V514" s="22">
        <f>IF(OR($H514="",$I514=""),"",MAX(0,$H514-$I514))</f>
        <v/>
      </c>
      <c r="W514" s="16" t="n"/>
    </row>
    <row r="515">
      <c r="A515" s="19" t="n"/>
      <c r="B515" s="16" t="n"/>
      <c r="C515" s="16" t="n"/>
      <c r="D515" s="16" t="n"/>
      <c r="E515" s="16" t="n"/>
      <c r="F515" s="20" t="n"/>
      <c r="G515" s="20" t="n"/>
      <c r="H515" s="16" t="n"/>
      <c r="I515" s="16" t="n"/>
      <c r="J515" s="17" t="n"/>
      <c r="K515" s="17" t="n"/>
      <c r="L515" s="18">
        <f>IF($C515="","",N($F515)*N(IFERROR(INDEX('Vehículos y choferes'!$B$2:$B$16,MATCH($C515,'Vehículos y choferes'!$A$2:$A$16,0)),0))/100*N(IFERROR(INDEX('Vehículos y choferes'!$C$2:$C$16,MATCH($C515,'Vehículos y choferes'!$A$2:$A$16,0)),0)))</f>
        <v/>
      </c>
      <c r="M515" s="18">
        <f>IF($C515="","",N($F515)*N(IFERROR(INDEX('Vehículos y choferes'!$E$2:$E$16,MATCH($C515,'Vehículos y choferes'!$A$2:$A$16,0)),0)))</f>
        <v/>
      </c>
      <c r="N515" s="18">
        <f>IF($C515="","",N(IFERROR(INDEX('Vehículos y choferes'!$G$2:$G$16,MATCH($C515,'Vehículos y choferes'!$A$2:$A$16,0)),0)))</f>
        <v/>
      </c>
      <c r="O515" s="18">
        <f>IF(AND($D515="",$E515=""),"",N($G515)*(IF($D515="",0,IFERROR(INDEX('Vehículos y choferes'!$J$2:$J$31,MATCH($D515,'Vehículos y choferes'!$I$2:$I$31,0)),0))+IF($E515="",0,IFERROR(INDEX('Vehículos y choferes'!$J$2:$J$31,MATCH($E515,'Vehículos y choferes'!$I$2:$I$31,0)),0))))</f>
        <v/>
      </c>
      <c r="P515" s="18">
        <f>IF(AND($C515="",$D515=""),"",N($K515)+N($L515)+N($M515)+N($N515)+N($O515))</f>
        <v/>
      </c>
      <c r="Q515" s="18">
        <f>IF(OR($P515="",N($I515)=0),"",$P515/$I515)</f>
        <v/>
      </c>
      <c r="R515" s="18">
        <f>IF(OR($P515="",N($F515)=0),"",$P515/$F515)</f>
        <v/>
      </c>
      <c r="S515" s="21">
        <f>IF(OR($P515="",N($J515)=0),"",$P515/$J515)</f>
        <v/>
      </c>
      <c r="T515" s="22">
        <f>IF($S515="","",IF($S515&lt;=Configuración!$C$3,"En objetivo",IF($S515&lt;=Configuración!$C$4,"Alerta","Crítico")))</f>
        <v/>
      </c>
      <c r="U515" s="18">
        <f>IF(OR($Q515="",N(Configuración!$C$3)=0),"",$Q515/Configuración!$C$3)</f>
        <v/>
      </c>
      <c r="V515" s="22">
        <f>IF(OR($H515="",$I515=""),"",MAX(0,$H515-$I515))</f>
        <v/>
      </c>
      <c r="W515" s="16" t="n"/>
    </row>
    <row r="516">
      <c r="A516" s="19" t="n"/>
      <c r="B516" s="16" t="n"/>
      <c r="C516" s="16" t="n"/>
      <c r="D516" s="16" t="n"/>
      <c r="E516" s="16" t="n"/>
      <c r="F516" s="20" t="n"/>
      <c r="G516" s="20" t="n"/>
      <c r="H516" s="16" t="n"/>
      <c r="I516" s="16" t="n"/>
      <c r="J516" s="17" t="n"/>
      <c r="K516" s="17" t="n"/>
      <c r="L516" s="18">
        <f>IF($C516="","",N($F516)*N(IFERROR(INDEX('Vehículos y choferes'!$B$2:$B$16,MATCH($C516,'Vehículos y choferes'!$A$2:$A$16,0)),0))/100*N(IFERROR(INDEX('Vehículos y choferes'!$C$2:$C$16,MATCH($C516,'Vehículos y choferes'!$A$2:$A$16,0)),0)))</f>
        <v/>
      </c>
      <c r="M516" s="18">
        <f>IF($C516="","",N($F516)*N(IFERROR(INDEX('Vehículos y choferes'!$E$2:$E$16,MATCH($C516,'Vehículos y choferes'!$A$2:$A$16,0)),0)))</f>
        <v/>
      </c>
      <c r="N516" s="18">
        <f>IF($C516="","",N(IFERROR(INDEX('Vehículos y choferes'!$G$2:$G$16,MATCH($C516,'Vehículos y choferes'!$A$2:$A$16,0)),0)))</f>
        <v/>
      </c>
      <c r="O516" s="18">
        <f>IF(AND($D516="",$E516=""),"",N($G516)*(IF($D516="",0,IFERROR(INDEX('Vehículos y choferes'!$J$2:$J$31,MATCH($D516,'Vehículos y choferes'!$I$2:$I$31,0)),0))+IF($E516="",0,IFERROR(INDEX('Vehículos y choferes'!$J$2:$J$31,MATCH($E516,'Vehículos y choferes'!$I$2:$I$31,0)),0))))</f>
        <v/>
      </c>
      <c r="P516" s="18">
        <f>IF(AND($C516="",$D516=""),"",N($K516)+N($L516)+N($M516)+N($N516)+N($O516))</f>
        <v/>
      </c>
      <c r="Q516" s="18">
        <f>IF(OR($P516="",N($I516)=0),"",$P516/$I516)</f>
        <v/>
      </c>
      <c r="R516" s="18">
        <f>IF(OR($P516="",N($F516)=0),"",$P516/$F516)</f>
        <v/>
      </c>
      <c r="S516" s="21">
        <f>IF(OR($P516="",N($J516)=0),"",$P516/$J516)</f>
        <v/>
      </c>
      <c r="T516" s="22">
        <f>IF($S516="","",IF($S516&lt;=Configuración!$C$3,"En objetivo",IF($S516&lt;=Configuración!$C$4,"Alerta","Crítico")))</f>
        <v/>
      </c>
      <c r="U516" s="18">
        <f>IF(OR($Q516="",N(Configuración!$C$3)=0),"",$Q516/Configuración!$C$3)</f>
        <v/>
      </c>
      <c r="V516" s="22">
        <f>IF(OR($H516="",$I516=""),"",MAX(0,$H516-$I516))</f>
        <v/>
      </c>
      <c r="W516" s="16" t="n"/>
    </row>
    <row r="517">
      <c r="A517" s="19" t="n"/>
      <c r="B517" s="16" t="n"/>
      <c r="C517" s="16" t="n"/>
      <c r="D517" s="16" t="n"/>
      <c r="E517" s="16" t="n"/>
      <c r="F517" s="20" t="n"/>
      <c r="G517" s="20" t="n"/>
      <c r="H517" s="16" t="n"/>
      <c r="I517" s="16" t="n"/>
      <c r="J517" s="17" t="n"/>
      <c r="K517" s="17" t="n"/>
      <c r="L517" s="18">
        <f>IF($C517="","",N($F517)*N(IFERROR(INDEX('Vehículos y choferes'!$B$2:$B$16,MATCH($C517,'Vehículos y choferes'!$A$2:$A$16,0)),0))/100*N(IFERROR(INDEX('Vehículos y choferes'!$C$2:$C$16,MATCH($C517,'Vehículos y choferes'!$A$2:$A$16,0)),0)))</f>
        <v/>
      </c>
      <c r="M517" s="18">
        <f>IF($C517="","",N($F517)*N(IFERROR(INDEX('Vehículos y choferes'!$E$2:$E$16,MATCH($C517,'Vehículos y choferes'!$A$2:$A$16,0)),0)))</f>
        <v/>
      </c>
      <c r="N517" s="18">
        <f>IF($C517="","",N(IFERROR(INDEX('Vehículos y choferes'!$G$2:$G$16,MATCH($C517,'Vehículos y choferes'!$A$2:$A$16,0)),0)))</f>
        <v/>
      </c>
      <c r="O517" s="18">
        <f>IF(AND($D517="",$E517=""),"",N($G517)*(IF($D517="",0,IFERROR(INDEX('Vehículos y choferes'!$J$2:$J$31,MATCH($D517,'Vehículos y choferes'!$I$2:$I$31,0)),0))+IF($E517="",0,IFERROR(INDEX('Vehículos y choferes'!$J$2:$J$31,MATCH($E517,'Vehículos y choferes'!$I$2:$I$31,0)),0))))</f>
        <v/>
      </c>
      <c r="P517" s="18">
        <f>IF(AND($C517="",$D517=""),"",N($K517)+N($L517)+N($M517)+N($N517)+N($O517))</f>
        <v/>
      </c>
      <c r="Q517" s="18">
        <f>IF(OR($P517="",N($I517)=0),"",$P517/$I517)</f>
        <v/>
      </c>
      <c r="R517" s="18">
        <f>IF(OR($P517="",N($F517)=0),"",$P517/$F517)</f>
        <v/>
      </c>
      <c r="S517" s="21">
        <f>IF(OR($P517="",N($J517)=0),"",$P517/$J517)</f>
        <v/>
      </c>
      <c r="T517" s="22">
        <f>IF($S517="","",IF($S517&lt;=Configuración!$C$3,"En objetivo",IF($S517&lt;=Configuración!$C$4,"Alerta","Crítico")))</f>
        <v/>
      </c>
      <c r="U517" s="18">
        <f>IF(OR($Q517="",N(Configuración!$C$3)=0),"",$Q517/Configuración!$C$3)</f>
        <v/>
      </c>
      <c r="V517" s="22">
        <f>IF(OR($H517="",$I517=""),"",MAX(0,$H517-$I517))</f>
        <v/>
      </c>
      <c r="W517" s="16" t="n"/>
    </row>
    <row r="518">
      <c r="A518" s="19" t="n"/>
      <c r="B518" s="16" t="n"/>
      <c r="C518" s="16" t="n"/>
      <c r="D518" s="16" t="n"/>
      <c r="E518" s="16" t="n"/>
      <c r="F518" s="20" t="n"/>
      <c r="G518" s="20" t="n"/>
      <c r="H518" s="16" t="n"/>
      <c r="I518" s="16" t="n"/>
      <c r="J518" s="17" t="n"/>
      <c r="K518" s="17" t="n"/>
      <c r="L518" s="18">
        <f>IF($C518="","",N($F518)*N(IFERROR(INDEX('Vehículos y choferes'!$B$2:$B$16,MATCH($C518,'Vehículos y choferes'!$A$2:$A$16,0)),0))/100*N(IFERROR(INDEX('Vehículos y choferes'!$C$2:$C$16,MATCH($C518,'Vehículos y choferes'!$A$2:$A$16,0)),0)))</f>
        <v/>
      </c>
      <c r="M518" s="18">
        <f>IF($C518="","",N($F518)*N(IFERROR(INDEX('Vehículos y choferes'!$E$2:$E$16,MATCH($C518,'Vehículos y choferes'!$A$2:$A$16,0)),0)))</f>
        <v/>
      </c>
      <c r="N518" s="18">
        <f>IF($C518="","",N(IFERROR(INDEX('Vehículos y choferes'!$G$2:$G$16,MATCH($C518,'Vehículos y choferes'!$A$2:$A$16,0)),0)))</f>
        <v/>
      </c>
      <c r="O518" s="18">
        <f>IF(AND($D518="",$E518=""),"",N($G518)*(IF($D518="",0,IFERROR(INDEX('Vehículos y choferes'!$J$2:$J$31,MATCH($D518,'Vehículos y choferes'!$I$2:$I$31,0)),0))+IF($E518="",0,IFERROR(INDEX('Vehículos y choferes'!$J$2:$J$31,MATCH($E518,'Vehículos y choferes'!$I$2:$I$31,0)),0))))</f>
        <v/>
      </c>
      <c r="P518" s="18">
        <f>IF(AND($C518="",$D518=""),"",N($K518)+N($L518)+N($M518)+N($N518)+N($O518))</f>
        <v/>
      </c>
      <c r="Q518" s="18">
        <f>IF(OR($P518="",N($I518)=0),"",$P518/$I518)</f>
        <v/>
      </c>
      <c r="R518" s="18">
        <f>IF(OR($P518="",N($F518)=0),"",$P518/$F518)</f>
        <v/>
      </c>
      <c r="S518" s="21">
        <f>IF(OR($P518="",N($J518)=0),"",$P518/$J518)</f>
        <v/>
      </c>
      <c r="T518" s="22">
        <f>IF($S518="","",IF($S518&lt;=Configuración!$C$3,"En objetivo",IF($S518&lt;=Configuración!$C$4,"Alerta","Crítico")))</f>
        <v/>
      </c>
      <c r="U518" s="18">
        <f>IF(OR($Q518="",N(Configuración!$C$3)=0),"",$Q518/Configuración!$C$3)</f>
        <v/>
      </c>
      <c r="V518" s="22">
        <f>IF(OR($H518="",$I518=""),"",MAX(0,$H518-$I518))</f>
        <v/>
      </c>
      <c r="W518" s="16" t="n"/>
    </row>
    <row r="519">
      <c r="A519" s="19" t="n"/>
      <c r="B519" s="16" t="n"/>
      <c r="C519" s="16" t="n"/>
      <c r="D519" s="16" t="n"/>
      <c r="E519" s="16" t="n"/>
      <c r="F519" s="20" t="n"/>
      <c r="G519" s="20" t="n"/>
      <c r="H519" s="16" t="n"/>
      <c r="I519" s="16" t="n"/>
      <c r="J519" s="17" t="n"/>
      <c r="K519" s="17" t="n"/>
      <c r="L519" s="18">
        <f>IF($C519="","",N($F519)*N(IFERROR(INDEX('Vehículos y choferes'!$B$2:$B$16,MATCH($C519,'Vehículos y choferes'!$A$2:$A$16,0)),0))/100*N(IFERROR(INDEX('Vehículos y choferes'!$C$2:$C$16,MATCH($C519,'Vehículos y choferes'!$A$2:$A$16,0)),0)))</f>
        <v/>
      </c>
      <c r="M519" s="18">
        <f>IF($C519="","",N($F519)*N(IFERROR(INDEX('Vehículos y choferes'!$E$2:$E$16,MATCH($C519,'Vehículos y choferes'!$A$2:$A$16,0)),0)))</f>
        <v/>
      </c>
      <c r="N519" s="18">
        <f>IF($C519="","",N(IFERROR(INDEX('Vehículos y choferes'!$G$2:$G$16,MATCH($C519,'Vehículos y choferes'!$A$2:$A$16,0)),0)))</f>
        <v/>
      </c>
      <c r="O519" s="18">
        <f>IF(AND($D519="",$E519=""),"",N($G519)*(IF($D519="",0,IFERROR(INDEX('Vehículos y choferes'!$J$2:$J$31,MATCH($D519,'Vehículos y choferes'!$I$2:$I$31,0)),0))+IF($E519="",0,IFERROR(INDEX('Vehículos y choferes'!$J$2:$J$31,MATCH($E519,'Vehículos y choferes'!$I$2:$I$31,0)),0))))</f>
        <v/>
      </c>
      <c r="P519" s="18">
        <f>IF(AND($C519="",$D519=""),"",N($K519)+N($L519)+N($M519)+N($N519)+N($O519))</f>
        <v/>
      </c>
      <c r="Q519" s="18">
        <f>IF(OR($P519="",N($I519)=0),"",$P519/$I519)</f>
        <v/>
      </c>
      <c r="R519" s="18">
        <f>IF(OR($P519="",N($F519)=0),"",$P519/$F519)</f>
        <v/>
      </c>
      <c r="S519" s="21">
        <f>IF(OR($P519="",N($J519)=0),"",$P519/$J519)</f>
        <v/>
      </c>
      <c r="T519" s="22">
        <f>IF($S519="","",IF($S519&lt;=Configuración!$C$3,"En objetivo",IF($S519&lt;=Configuración!$C$4,"Alerta","Crítico")))</f>
        <v/>
      </c>
      <c r="U519" s="18">
        <f>IF(OR($Q519="",N(Configuración!$C$3)=0),"",$Q519/Configuración!$C$3)</f>
        <v/>
      </c>
      <c r="V519" s="22">
        <f>IF(OR($H519="",$I519=""),"",MAX(0,$H519-$I519))</f>
        <v/>
      </c>
      <c r="W519" s="16" t="n"/>
    </row>
    <row r="520">
      <c r="A520" s="19" t="n"/>
      <c r="B520" s="16" t="n"/>
      <c r="C520" s="16" t="n"/>
      <c r="D520" s="16" t="n"/>
      <c r="E520" s="16" t="n"/>
      <c r="F520" s="20" t="n"/>
      <c r="G520" s="20" t="n"/>
      <c r="H520" s="16" t="n"/>
      <c r="I520" s="16" t="n"/>
      <c r="J520" s="17" t="n"/>
      <c r="K520" s="17" t="n"/>
      <c r="L520" s="18">
        <f>IF($C520="","",N($F520)*N(IFERROR(INDEX('Vehículos y choferes'!$B$2:$B$16,MATCH($C520,'Vehículos y choferes'!$A$2:$A$16,0)),0))/100*N(IFERROR(INDEX('Vehículos y choferes'!$C$2:$C$16,MATCH($C520,'Vehículos y choferes'!$A$2:$A$16,0)),0)))</f>
        <v/>
      </c>
      <c r="M520" s="18">
        <f>IF($C520="","",N($F520)*N(IFERROR(INDEX('Vehículos y choferes'!$E$2:$E$16,MATCH($C520,'Vehículos y choferes'!$A$2:$A$16,0)),0)))</f>
        <v/>
      </c>
      <c r="N520" s="18">
        <f>IF($C520="","",N(IFERROR(INDEX('Vehículos y choferes'!$G$2:$G$16,MATCH($C520,'Vehículos y choferes'!$A$2:$A$16,0)),0)))</f>
        <v/>
      </c>
      <c r="O520" s="18">
        <f>IF(AND($D520="",$E520=""),"",N($G520)*(IF($D520="",0,IFERROR(INDEX('Vehículos y choferes'!$J$2:$J$31,MATCH($D520,'Vehículos y choferes'!$I$2:$I$31,0)),0))+IF($E520="",0,IFERROR(INDEX('Vehículos y choferes'!$J$2:$J$31,MATCH($E520,'Vehículos y choferes'!$I$2:$I$31,0)),0))))</f>
        <v/>
      </c>
      <c r="P520" s="18">
        <f>IF(AND($C520="",$D520=""),"",N($K520)+N($L520)+N($M520)+N($N520)+N($O520))</f>
        <v/>
      </c>
      <c r="Q520" s="18">
        <f>IF(OR($P520="",N($I520)=0),"",$P520/$I520)</f>
        <v/>
      </c>
      <c r="R520" s="18">
        <f>IF(OR($P520="",N($F520)=0),"",$P520/$F520)</f>
        <v/>
      </c>
      <c r="S520" s="21">
        <f>IF(OR($P520="",N($J520)=0),"",$P520/$J520)</f>
        <v/>
      </c>
      <c r="T520" s="22">
        <f>IF($S520="","",IF($S520&lt;=Configuración!$C$3,"En objetivo",IF($S520&lt;=Configuración!$C$4,"Alerta","Crítico")))</f>
        <v/>
      </c>
      <c r="U520" s="18">
        <f>IF(OR($Q520="",N(Configuración!$C$3)=0),"",$Q520/Configuración!$C$3)</f>
        <v/>
      </c>
      <c r="V520" s="22">
        <f>IF(OR($H520="",$I520=""),"",MAX(0,$H520-$I520))</f>
        <v/>
      </c>
      <c r="W520" s="16" t="n"/>
    </row>
    <row r="521">
      <c r="A521" s="19" t="n"/>
      <c r="B521" s="16" t="n"/>
      <c r="C521" s="16" t="n"/>
      <c r="D521" s="16" t="n"/>
      <c r="E521" s="16" t="n"/>
      <c r="F521" s="20" t="n"/>
      <c r="G521" s="20" t="n"/>
      <c r="H521" s="16" t="n"/>
      <c r="I521" s="16" t="n"/>
      <c r="J521" s="17" t="n"/>
      <c r="K521" s="17" t="n"/>
      <c r="L521" s="18">
        <f>IF($C521="","",N($F521)*N(IFERROR(INDEX('Vehículos y choferes'!$B$2:$B$16,MATCH($C521,'Vehículos y choferes'!$A$2:$A$16,0)),0))/100*N(IFERROR(INDEX('Vehículos y choferes'!$C$2:$C$16,MATCH($C521,'Vehículos y choferes'!$A$2:$A$16,0)),0)))</f>
        <v/>
      </c>
      <c r="M521" s="18">
        <f>IF($C521="","",N($F521)*N(IFERROR(INDEX('Vehículos y choferes'!$E$2:$E$16,MATCH($C521,'Vehículos y choferes'!$A$2:$A$16,0)),0)))</f>
        <v/>
      </c>
      <c r="N521" s="18">
        <f>IF($C521="","",N(IFERROR(INDEX('Vehículos y choferes'!$G$2:$G$16,MATCH($C521,'Vehículos y choferes'!$A$2:$A$16,0)),0)))</f>
        <v/>
      </c>
      <c r="O521" s="18">
        <f>IF(AND($D521="",$E521=""),"",N($G521)*(IF($D521="",0,IFERROR(INDEX('Vehículos y choferes'!$J$2:$J$31,MATCH($D521,'Vehículos y choferes'!$I$2:$I$31,0)),0))+IF($E521="",0,IFERROR(INDEX('Vehículos y choferes'!$J$2:$J$31,MATCH($E521,'Vehículos y choferes'!$I$2:$I$31,0)),0))))</f>
        <v/>
      </c>
      <c r="P521" s="18">
        <f>IF(AND($C521="",$D521=""),"",N($K521)+N($L521)+N($M521)+N($N521)+N($O521))</f>
        <v/>
      </c>
      <c r="Q521" s="18">
        <f>IF(OR($P521="",N($I521)=0),"",$P521/$I521)</f>
        <v/>
      </c>
      <c r="R521" s="18">
        <f>IF(OR($P521="",N($F521)=0),"",$P521/$F521)</f>
        <v/>
      </c>
      <c r="S521" s="21">
        <f>IF(OR($P521="",N($J521)=0),"",$P521/$J521)</f>
        <v/>
      </c>
      <c r="T521" s="22">
        <f>IF($S521="","",IF($S521&lt;=Configuración!$C$3,"En objetivo",IF($S521&lt;=Configuración!$C$4,"Alerta","Crítico")))</f>
        <v/>
      </c>
      <c r="U521" s="18">
        <f>IF(OR($Q521="",N(Configuración!$C$3)=0),"",$Q521/Configuración!$C$3)</f>
        <v/>
      </c>
      <c r="V521" s="22">
        <f>IF(OR($H521="",$I521=""),"",MAX(0,$H521-$I521))</f>
        <v/>
      </c>
      <c r="W521" s="16" t="n"/>
    </row>
    <row r="522">
      <c r="A522" s="19" t="n"/>
      <c r="B522" s="16" t="n"/>
      <c r="C522" s="16" t="n"/>
      <c r="D522" s="16" t="n"/>
      <c r="E522" s="16" t="n"/>
      <c r="F522" s="20" t="n"/>
      <c r="G522" s="20" t="n"/>
      <c r="H522" s="16" t="n"/>
      <c r="I522" s="16" t="n"/>
      <c r="J522" s="17" t="n"/>
      <c r="K522" s="17" t="n"/>
      <c r="L522" s="18">
        <f>IF($C522="","",N($F522)*N(IFERROR(INDEX('Vehículos y choferes'!$B$2:$B$16,MATCH($C522,'Vehículos y choferes'!$A$2:$A$16,0)),0))/100*N(IFERROR(INDEX('Vehículos y choferes'!$C$2:$C$16,MATCH($C522,'Vehículos y choferes'!$A$2:$A$16,0)),0)))</f>
        <v/>
      </c>
      <c r="M522" s="18">
        <f>IF($C522="","",N($F522)*N(IFERROR(INDEX('Vehículos y choferes'!$E$2:$E$16,MATCH($C522,'Vehículos y choferes'!$A$2:$A$16,0)),0)))</f>
        <v/>
      </c>
      <c r="N522" s="18">
        <f>IF($C522="","",N(IFERROR(INDEX('Vehículos y choferes'!$G$2:$G$16,MATCH($C522,'Vehículos y choferes'!$A$2:$A$16,0)),0)))</f>
        <v/>
      </c>
      <c r="O522" s="18">
        <f>IF(AND($D522="",$E522=""),"",N($G522)*(IF($D522="",0,IFERROR(INDEX('Vehículos y choferes'!$J$2:$J$31,MATCH($D522,'Vehículos y choferes'!$I$2:$I$31,0)),0))+IF($E522="",0,IFERROR(INDEX('Vehículos y choferes'!$J$2:$J$31,MATCH($E522,'Vehículos y choferes'!$I$2:$I$31,0)),0))))</f>
        <v/>
      </c>
      <c r="P522" s="18">
        <f>IF(AND($C522="",$D522=""),"",N($K522)+N($L522)+N($M522)+N($N522)+N($O522))</f>
        <v/>
      </c>
      <c r="Q522" s="18">
        <f>IF(OR($P522="",N($I522)=0),"",$P522/$I522)</f>
        <v/>
      </c>
      <c r="R522" s="18">
        <f>IF(OR($P522="",N($F522)=0),"",$P522/$F522)</f>
        <v/>
      </c>
      <c r="S522" s="21">
        <f>IF(OR($P522="",N($J522)=0),"",$P522/$J522)</f>
        <v/>
      </c>
      <c r="T522" s="22">
        <f>IF($S522="","",IF($S522&lt;=Configuración!$C$3,"En objetivo",IF($S522&lt;=Configuración!$C$4,"Alerta","Crítico")))</f>
        <v/>
      </c>
      <c r="U522" s="18">
        <f>IF(OR($Q522="",N(Configuración!$C$3)=0),"",$Q522/Configuración!$C$3)</f>
        <v/>
      </c>
      <c r="V522" s="22">
        <f>IF(OR($H522="",$I522=""),"",MAX(0,$H522-$I522))</f>
        <v/>
      </c>
      <c r="W522" s="16" t="n"/>
    </row>
    <row r="523">
      <c r="A523" s="19" t="n"/>
      <c r="B523" s="16" t="n"/>
      <c r="C523" s="16" t="n"/>
      <c r="D523" s="16" t="n"/>
      <c r="E523" s="16" t="n"/>
      <c r="F523" s="20" t="n"/>
      <c r="G523" s="20" t="n"/>
      <c r="H523" s="16" t="n"/>
      <c r="I523" s="16" t="n"/>
      <c r="J523" s="17" t="n"/>
      <c r="K523" s="17" t="n"/>
      <c r="L523" s="18">
        <f>IF($C523="","",N($F523)*N(IFERROR(INDEX('Vehículos y choferes'!$B$2:$B$16,MATCH($C523,'Vehículos y choferes'!$A$2:$A$16,0)),0))/100*N(IFERROR(INDEX('Vehículos y choferes'!$C$2:$C$16,MATCH($C523,'Vehículos y choferes'!$A$2:$A$16,0)),0)))</f>
        <v/>
      </c>
      <c r="M523" s="18">
        <f>IF($C523="","",N($F523)*N(IFERROR(INDEX('Vehículos y choferes'!$E$2:$E$16,MATCH($C523,'Vehículos y choferes'!$A$2:$A$16,0)),0)))</f>
        <v/>
      </c>
      <c r="N523" s="18">
        <f>IF($C523="","",N(IFERROR(INDEX('Vehículos y choferes'!$G$2:$G$16,MATCH($C523,'Vehículos y choferes'!$A$2:$A$16,0)),0)))</f>
        <v/>
      </c>
      <c r="O523" s="18">
        <f>IF(AND($D523="",$E523=""),"",N($G523)*(IF($D523="",0,IFERROR(INDEX('Vehículos y choferes'!$J$2:$J$31,MATCH($D523,'Vehículos y choferes'!$I$2:$I$31,0)),0))+IF($E523="",0,IFERROR(INDEX('Vehículos y choferes'!$J$2:$J$31,MATCH($E523,'Vehículos y choferes'!$I$2:$I$31,0)),0))))</f>
        <v/>
      </c>
      <c r="P523" s="18">
        <f>IF(AND($C523="",$D523=""),"",N($K523)+N($L523)+N($M523)+N($N523)+N($O523))</f>
        <v/>
      </c>
      <c r="Q523" s="18">
        <f>IF(OR($P523="",N($I523)=0),"",$P523/$I523)</f>
        <v/>
      </c>
      <c r="R523" s="18">
        <f>IF(OR($P523="",N($F523)=0),"",$P523/$F523)</f>
        <v/>
      </c>
      <c r="S523" s="21">
        <f>IF(OR($P523="",N($J523)=0),"",$P523/$J523)</f>
        <v/>
      </c>
      <c r="T523" s="22">
        <f>IF($S523="","",IF($S523&lt;=Configuración!$C$3,"En objetivo",IF($S523&lt;=Configuración!$C$4,"Alerta","Crítico")))</f>
        <v/>
      </c>
      <c r="U523" s="18">
        <f>IF(OR($Q523="",N(Configuración!$C$3)=0),"",$Q523/Configuración!$C$3)</f>
        <v/>
      </c>
      <c r="V523" s="22">
        <f>IF(OR($H523="",$I523=""),"",MAX(0,$H523-$I523))</f>
        <v/>
      </c>
      <c r="W523" s="16" t="n"/>
    </row>
    <row r="524">
      <c r="A524" s="19" t="n"/>
      <c r="B524" s="16" t="n"/>
      <c r="C524" s="16" t="n"/>
      <c r="D524" s="16" t="n"/>
      <c r="E524" s="16" t="n"/>
      <c r="F524" s="20" t="n"/>
      <c r="G524" s="20" t="n"/>
      <c r="H524" s="16" t="n"/>
      <c r="I524" s="16" t="n"/>
      <c r="J524" s="17" t="n"/>
      <c r="K524" s="17" t="n"/>
      <c r="L524" s="18">
        <f>IF($C524="","",N($F524)*N(IFERROR(INDEX('Vehículos y choferes'!$B$2:$B$16,MATCH($C524,'Vehículos y choferes'!$A$2:$A$16,0)),0))/100*N(IFERROR(INDEX('Vehículos y choferes'!$C$2:$C$16,MATCH($C524,'Vehículos y choferes'!$A$2:$A$16,0)),0)))</f>
        <v/>
      </c>
      <c r="M524" s="18">
        <f>IF($C524="","",N($F524)*N(IFERROR(INDEX('Vehículos y choferes'!$E$2:$E$16,MATCH($C524,'Vehículos y choferes'!$A$2:$A$16,0)),0)))</f>
        <v/>
      </c>
      <c r="N524" s="18">
        <f>IF($C524="","",N(IFERROR(INDEX('Vehículos y choferes'!$G$2:$G$16,MATCH($C524,'Vehículos y choferes'!$A$2:$A$16,0)),0)))</f>
        <v/>
      </c>
      <c r="O524" s="18">
        <f>IF(AND($D524="",$E524=""),"",N($G524)*(IF($D524="",0,IFERROR(INDEX('Vehículos y choferes'!$J$2:$J$31,MATCH($D524,'Vehículos y choferes'!$I$2:$I$31,0)),0))+IF($E524="",0,IFERROR(INDEX('Vehículos y choferes'!$J$2:$J$31,MATCH($E524,'Vehículos y choferes'!$I$2:$I$31,0)),0))))</f>
        <v/>
      </c>
      <c r="P524" s="18">
        <f>IF(AND($C524="",$D524=""),"",N($K524)+N($L524)+N($M524)+N($N524)+N($O524))</f>
        <v/>
      </c>
      <c r="Q524" s="18">
        <f>IF(OR($P524="",N($I524)=0),"",$P524/$I524)</f>
        <v/>
      </c>
      <c r="R524" s="18">
        <f>IF(OR($P524="",N($F524)=0),"",$P524/$F524)</f>
        <v/>
      </c>
      <c r="S524" s="21">
        <f>IF(OR($P524="",N($J524)=0),"",$P524/$J524)</f>
        <v/>
      </c>
      <c r="T524" s="22">
        <f>IF($S524="","",IF($S524&lt;=Configuración!$C$3,"En objetivo",IF($S524&lt;=Configuración!$C$4,"Alerta","Crítico")))</f>
        <v/>
      </c>
      <c r="U524" s="18">
        <f>IF(OR($Q524="",N(Configuración!$C$3)=0),"",$Q524/Configuración!$C$3)</f>
        <v/>
      </c>
      <c r="V524" s="22">
        <f>IF(OR($H524="",$I524=""),"",MAX(0,$H524-$I524))</f>
        <v/>
      </c>
      <c r="W524" s="16" t="n"/>
    </row>
    <row r="525">
      <c r="A525" s="19" t="n"/>
      <c r="B525" s="16" t="n"/>
      <c r="C525" s="16" t="n"/>
      <c r="D525" s="16" t="n"/>
      <c r="E525" s="16" t="n"/>
      <c r="F525" s="20" t="n"/>
      <c r="G525" s="20" t="n"/>
      <c r="H525" s="16" t="n"/>
      <c r="I525" s="16" t="n"/>
      <c r="J525" s="17" t="n"/>
      <c r="K525" s="17" t="n"/>
      <c r="L525" s="18">
        <f>IF($C525="","",N($F525)*N(IFERROR(INDEX('Vehículos y choferes'!$B$2:$B$16,MATCH($C525,'Vehículos y choferes'!$A$2:$A$16,0)),0))/100*N(IFERROR(INDEX('Vehículos y choferes'!$C$2:$C$16,MATCH($C525,'Vehículos y choferes'!$A$2:$A$16,0)),0)))</f>
        <v/>
      </c>
      <c r="M525" s="18">
        <f>IF($C525="","",N($F525)*N(IFERROR(INDEX('Vehículos y choferes'!$E$2:$E$16,MATCH($C525,'Vehículos y choferes'!$A$2:$A$16,0)),0)))</f>
        <v/>
      </c>
      <c r="N525" s="18">
        <f>IF($C525="","",N(IFERROR(INDEX('Vehículos y choferes'!$G$2:$G$16,MATCH($C525,'Vehículos y choferes'!$A$2:$A$16,0)),0)))</f>
        <v/>
      </c>
      <c r="O525" s="18">
        <f>IF(AND($D525="",$E525=""),"",N($G525)*(IF($D525="",0,IFERROR(INDEX('Vehículos y choferes'!$J$2:$J$31,MATCH($D525,'Vehículos y choferes'!$I$2:$I$31,0)),0))+IF($E525="",0,IFERROR(INDEX('Vehículos y choferes'!$J$2:$J$31,MATCH($E525,'Vehículos y choferes'!$I$2:$I$31,0)),0))))</f>
        <v/>
      </c>
      <c r="P525" s="18">
        <f>IF(AND($C525="",$D525=""),"",N($K525)+N($L525)+N($M525)+N($N525)+N($O525))</f>
        <v/>
      </c>
      <c r="Q525" s="18">
        <f>IF(OR($P525="",N($I525)=0),"",$P525/$I525)</f>
        <v/>
      </c>
      <c r="R525" s="18">
        <f>IF(OR($P525="",N($F525)=0),"",$P525/$F525)</f>
        <v/>
      </c>
      <c r="S525" s="21">
        <f>IF(OR($P525="",N($J525)=0),"",$P525/$J525)</f>
        <v/>
      </c>
      <c r="T525" s="22">
        <f>IF($S525="","",IF($S525&lt;=Configuración!$C$3,"En objetivo",IF($S525&lt;=Configuración!$C$4,"Alerta","Crítico")))</f>
        <v/>
      </c>
      <c r="U525" s="18">
        <f>IF(OR($Q525="",N(Configuración!$C$3)=0),"",$Q525/Configuración!$C$3)</f>
        <v/>
      </c>
      <c r="V525" s="22">
        <f>IF(OR($H525="",$I525=""),"",MAX(0,$H525-$I525))</f>
        <v/>
      </c>
      <c r="W525" s="16" t="n"/>
    </row>
    <row r="526">
      <c r="A526" s="19" t="n"/>
      <c r="B526" s="16" t="n"/>
      <c r="C526" s="16" t="n"/>
      <c r="D526" s="16" t="n"/>
      <c r="E526" s="16" t="n"/>
      <c r="F526" s="20" t="n"/>
      <c r="G526" s="20" t="n"/>
      <c r="H526" s="16" t="n"/>
      <c r="I526" s="16" t="n"/>
      <c r="J526" s="17" t="n"/>
      <c r="K526" s="17" t="n"/>
      <c r="L526" s="18">
        <f>IF($C526="","",N($F526)*N(IFERROR(INDEX('Vehículos y choferes'!$B$2:$B$16,MATCH($C526,'Vehículos y choferes'!$A$2:$A$16,0)),0))/100*N(IFERROR(INDEX('Vehículos y choferes'!$C$2:$C$16,MATCH($C526,'Vehículos y choferes'!$A$2:$A$16,0)),0)))</f>
        <v/>
      </c>
      <c r="M526" s="18">
        <f>IF($C526="","",N($F526)*N(IFERROR(INDEX('Vehículos y choferes'!$E$2:$E$16,MATCH($C526,'Vehículos y choferes'!$A$2:$A$16,0)),0)))</f>
        <v/>
      </c>
      <c r="N526" s="18">
        <f>IF($C526="","",N(IFERROR(INDEX('Vehículos y choferes'!$G$2:$G$16,MATCH($C526,'Vehículos y choferes'!$A$2:$A$16,0)),0)))</f>
        <v/>
      </c>
      <c r="O526" s="18">
        <f>IF(AND($D526="",$E526=""),"",N($G526)*(IF($D526="",0,IFERROR(INDEX('Vehículos y choferes'!$J$2:$J$31,MATCH($D526,'Vehículos y choferes'!$I$2:$I$31,0)),0))+IF($E526="",0,IFERROR(INDEX('Vehículos y choferes'!$J$2:$J$31,MATCH($E526,'Vehículos y choferes'!$I$2:$I$31,0)),0))))</f>
        <v/>
      </c>
      <c r="P526" s="18">
        <f>IF(AND($C526="",$D526=""),"",N($K526)+N($L526)+N($M526)+N($N526)+N($O526))</f>
        <v/>
      </c>
      <c r="Q526" s="18">
        <f>IF(OR($P526="",N($I526)=0),"",$P526/$I526)</f>
        <v/>
      </c>
      <c r="R526" s="18">
        <f>IF(OR($P526="",N($F526)=0),"",$P526/$F526)</f>
        <v/>
      </c>
      <c r="S526" s="21">
        <f>IF(OR($P526="",N($J526)=0),"",$P526/$J526)</f>
        <v/>
      </c>
      <c r="T526" s="22">
        <f>IF($S526="","",IF($S526&lt;=Configuración!$C$3,"En objetivo",IF($S526&lt;=Configuración!$C$4,"Alerta","Crítico")))</f>
        <v/>
      </c>
      <c r="U526" s="18">
        <f>IF(OR($Q526="",N(Configuración!$C$3)=0),"",$Q526/Configuración!$C$3)</f>
        <v/>
      </c>
      <c r="V526" s="22">
        <f>IF(OR($H526="",$I526=""),"",MAX(0,$H526-$I526))</f>
        <v/>
      </c>
      <c r="W526" s="16" t="n"/>
    </row>
    <row r="527">
      <c r="A527" s="19" t="n"/>
      <c r="B527" s="16" t="n"/>
      <c r="C527" s="16" t="n"/>
      <c r="D527" s="16" t="n"/>
      <c r="E527" s="16" t="n"/>
      <c r="F527" s="20" t="n"/>
      <c r="G527" s="20" t="n"/>
      <c r="H527" s="16" t="n"/>
      <c r="I527" s="16" t="n"/>
      <c r="J527" s="17" t="n"/>
      <c r="K527" s="17" t="n"/>
      <c r="L527" s="18">
        <f>IF($C527="","",N($F527)*N(IFERROR(INDEX('Vehículos y choferes'!$B$2:$B$16,MATCH($C527,'Vehículos y choferes'!$A$2:$A$16,0)),0))/100*N(IFERROR(INDEX('Vehículos y choferes'!$C$2:$C$16,MATCH($C527,'Vehículos y choferes'!$A$2:$A$16,0)),0)))</f>
        <v/>
      </c>
      <c r="M527" s="18">
        <f>IF($C527="","",N($F527)*N(IFERROR(INDEX('Vehículos y choferes'!$E$2:$E$16,MATCH($C527,'Vehículos y choferes'!$A$2:$A$16,0)),0)))</f>
        <v/>
      </c>
      <c r="N527" s="18">
        <f>IF($C527="","",N(IFERROR(INDEX('Vehículos y choferes'!$G$2:$G$16,MATCH($C527,'Vehículos y choferes'!$A$2:$A$16,0)),0)))</f>
        <v/>
      </c>
      <c r="O527" s="18">
        <f>IF(AND($D527="",$E527=""),"",N($G527)*(IF($D527="",0,IFERROR(INDEX('Vehículos y choferes'!$J$2:$J$31,MATCH($D527,'Vehículos y choferes'!$I$2:$I$31,0)),0))+IF($E527="",0,IFERROR(INDEX('Vehículos y choferes'!$J$2:$J$31,MATCH($E527,'Vehículos y choferes'!$I$2:$I$31,0)),0))))</f>
        <v/>
      </c>
      <c r="P527" s="18">
        <f>IF(AND($C527="",$D527=""),"",N($K527)+N($L527)+N($M527)+N($N527)+N($O527))</f>
        <v/>
      </c>
      <c r="Q527" s="18">
        <f>IF(OR($P527="",N($I527)=0),"",$P527/$I527)</f>
        <v/>
      </c>
      <c r="R527" s="18">
        <f>IF(OR($P527="",N($F527)=0),"",$P527/$F527)</f>
        <v/>
      </c>
      <c r="S527" s="21">
        <f>IF(OR($P527="",N($J527)=0),"",$P527/$J527)</f>
        <v/>
      </c>
      <c r="T527" s="22">
        <f>IF($S527="","",IF($S527&lt;=Configuración!$C$3,"En objetivo",IF($S527&lt;=Configuración!$C$4,"Alerta","Crítico")))</f>
        <v/>
      </c>
      <c r="U527" s="18">
        <f>IF(OR($Q527="",N(Configuración!$C$3)=0),"",$Q527/Configuración!$C$3)</f>
        <v/>
      </c>
      <c r="V527" s="22">
        <f>IF(OR($H527="",$I527=""),"",MAX(0,$H527-$I527))</f>
        <v/>
      </c>
      <c r="W527" s="16" t="n"/>
    </row>
    <row r="528">
      <c r="A528" s="19" t="n"/>
      <c r="B528" s="16" t="n"/>
      <c r="C528" s="16" t="n"/>
      <c r="D528" s="16" t="n"/>
      <c r="E528" s="16" t="n"/>
      <c r="F528" s="20" t="n"/>
      <c r="G528" s="20" t="n"/>
      <c r="H528" s="16" t="n"/>
      <c r="I528" s="16" t="n"/>
      <c r="J528" s="17" t="n"/>
      <c r="K528" s="17" t="n"/>
      <c r="L528" s="18">
        <f>IF($C528="","",N($F528)*N(IFERROR(INDEX('Vehículos y choferes'!$B$2:$B$16,MATCH($C528,'Vehículos y choferes'!$A$2:$A$16,0)),0))/100*N(IFERROR(INDEX('Vehículos y choferes'!$C$2:$C$16,MATCH($C528,'Vehículos y choferes'!$A$2:$A$16,0)),0)))</f>
        <v/>
      </c>
      <c r="M528" s="18">
        <f>IF($C528="","",N($F528)*N(IFERROR(INDEX('Vehículos y choferes'!$E$2:$E$16,MATCH($C528,'Vehículos y choferes'!$A$2:$A$16,0)),0)))</f>
        <v/>
      </c>
      <c r="N528" s="18">
        <f>IF($C528="","",N(IFERROR(INDEX('Vehículos y choferes'!$G$2:$G$16,MATCH($C528,'Vehículos y choferes'!$A$2:$A$16,0)),0)))</f>
        <v/>
      </c>
      <c r="O528" s="18">
        <f>IF(AND($D528="",$E528=""),"",N($G528)*(IF($D528="",0,IFERROR(INDEX('Vehículos y choferes'!$J$2:$J$31,MATCH($D528,'Vehículos y choferes'!$I$2:$I$31,0)),0))+IF($E528="",0,IFERROR(INDEX('Vehículos y choferes'!$J$2:$J$31,MATCH($E528,'Vehículos y choferes'!$I$2:$I$31,0)),0))))</f>
        <v/>
      </c>
      <c r="P528" s="18">
        <f>IF(AND($C528="",$D528=""),"",N($K528)+N($L528)+N($M528)+N($N528)+N($O528))</f>
        <v/>
      </c>
      <c r="Q528" s="18">
        <f>IF(OR($P528="",N($I528)=0),"",$P528/$I528)</f>
        <v/>
      </c>
      <c r="R528" s="18">
        <f>IF(OR($P528="",N($F528)=0),"",$P528/$F528)</f>
        <v/>
      </c>
      <c r="S528" s="21">
        <f>IF(OR($P528="",N($J528)=0),"",$P528/$J528)</f>
        <v/>
      </c>
      <c r="T528" s="22">
        <f>IF($S528="","",IF($S528&lt;=Configuración!$C$3,"En objetivo",IF($S528&lt;=Configuración!$C$4,"Alerta","Crítico")))</f>
        <v/>
      </c>
      <c r="U528" s="18">
        <f>IF(OR($Q528="",N(Configuración!$C$3)=0),"",$Q528/Configuración!$C$3)</f>
        <v/>
      </c>
      <c r="V528" s="22">
        <f>IF(OR($H528="",$I528=""),"",MAX(0,$H528-$I528))</f>
        <v/>
      </c>
      <c r="W528" s="16" t="n"/>
    </row>
    <row r="529">
      <c r="A529" s="19" t="n"/>
      <c r="B529" s="16" t="n"/>
      <c r="C529" s="16" t="n"/>
      <c r="D529" s="16" t="n"/>
      <c r="E529" s="16" t="n"/>
      <c r="F529" s="20" t="n"/>
      <c r="G529" s="20" t="n"/>
      <c r="H529" s="16" t="n"/>
      <c r="I529" s="16" t="n"/>
      <c r="J529" s="17" t="n"/>
      <c r="K529" s="17" t="n"/>
      <c r="L529" s="18">
        <f>IF($C529="","",N($F529)*N(IFERROR(INDEX('Vehículos y choferes'!$B$2:$B$16,MATCH($C529,'Vehículos y choferes'!$A$2:$A$16,0)),0))/100*N(IFERROR(INDEX('Vehículos y choferes'!$C$2:$C$16,MATCH($C529,'Vehículos y choferes'!$A$2:$A$16,0)),0)))</f>
        <v/>
      </c>
      <c r="M529" s="18">
        <f>IF($C529="","",N($F529)*N(IFERROR(INDEX('Vehículos y choferes'!$E$2:$E$16,MATCH($C529,'Vehículos y choferes'!$A$2:$A$16,0)),0)))</f>
        <v/>
      </c>
      <c r="N529" s="18">
        <f>IF($C529="","",N(IFERROR(INDEX('Vehículos y choferes'!$G$2:$G$16,MATCH($C529,'Vehículos y choferes'!$A$2:$A$16,0)),0)))</f>
        <v/>
      </c>
      <c r="O529" s="18">
        <f>IF(AND($D529="",$E529=""),"",N($G529)*(IF($D529="",0,IFERROR(INDEX('Vehículos y choferes'!$J$2:$J$31,MATCH($D529,'Vehículos y choferes'!$I$2:$I$31,0)),0))+IF($E529="",0,IFERROR(INDEX('Vehículos y choferes'!$J$2:$J$31,MATCH($E529,'Vehículos y choferes'!$I$2:$I$31,0)),0))))</f>
        <v/>
      </c>
      <c r="P529" s="18">
        <f>IF(AND($C529="",$D529=""),"",N($K529)+N($L529)+N($M529)+N($N529)+N($O529))</f>
        <v/>
      </c>
      <c r="Q529" s="18">
        <f>IF(OR($P529="",N($I529)=0),"",$P529/$I529)</f>
        <v/>
      </c>
      <c r="R529" s="18">
        <f>IF(OR($P529="",N($F529)=0),"",$P529/$F529)</f>
        <v/>
      </c>
      <c r="S529" s="21">
        <f>IF(OR($P529="",N($J529)=0),"",$P529/$J529)</f>
        <v/>
      </c>
      <c r="T529" s="22">
        <f>IF($S529="","",IF($S529&lt;=Configuración!$C$3,"En objetivo",IF($S529&lt;=Configuración!$C$4,"Alerta","Crítico")))</f>
        <v/>
      </c>
      <c r="U529" s="18">
        <f>IF(OR($Q529="",N(Configuración!$C$3)=0),"",$Q529/Configuración!$C$3)</f>
        <v/>
      </c>
      <c r="V529" s="22">
        <f>IF(OR($H529="",$I529=""),"",MAX(0,$H529-$I529))</f>
        <v/>
      </c>
      <c r="W529" s="16" t="n"/>
    </row>
    <row r="530">
      <c r="A530" s="19" t="n"/>
      <c r="B530" s="16" t="n"/>
      <c r="C530" s="16" t="n"/>
      <c r="D530" s="16" t="n"/>
      <c r="E530" s="16" t="n"/>
      <c r="F530" s="20" t="n"/>
      <c r="G530" s="20" t="n"/>
      <c r="H530" s="16" t="n"/>
      <c r="I530" s="16" t="n"/>
      <c r="J530" s="17" t="n"/>
      <c r="K530" s="17" t="n"/>
      <c r="L530" s="18">
        <f>IF($C530="","",N($F530)*N(IFERROR(INDEX('Vehículos y choferes'!$B$2:$B$16,MATCH($C530,'Vehículos y choferes'!$A$2:$A$16,0)),0))/100*N(IFERROR(INDEX('Vehículos y choferes'!$C$2:$C$16,MATCH($C530,'Vehículos y choferes'!$A$2:$A$16,0)),0)))</f>
        <v/>
      </c>
      <c r="M530" s="18">
        <f>IF($C530="","",N($F530)*N(IFERROR(INDEX('Vehículos y choferes'!$E$2:$E$16,MATCH($C530,'Vehículos y choferes'!$A$2:$A$16,0)),0)))</f>
        <v/>
      </c>
      <c r="N530" s="18">
        <f>IF($C530="","",N(IFERROR(INDEX('Vehículos y choferes'!$G$2:$G$16,MATCH($C530,'Vehículos y choferes'!$A$2:$A$16,0)),0)))</f>
        <v/>
      </c>
      <c r="O530" s="18">
        <f>IF(AND($D530="",$E530=""),"",N($G530)*(IF($D530="",0,IFERROR(INDEX('Vehículos y choferes'!$J$2:$J$31,MATCH($D530,'Vehículos y choferes'!$I$2:$I$31,0)),0))+IF($E530="",0,IFERROR(INDEX('Vehículos y choferes'!$J$2:$J$31,MATCH($E530,'Vehículos y choferes'!$I$2:$I$31,0)),0))))</f>
        <v/>
      </c>
      <c r="P530" s="18">
        <f>IF(AND($C530="",$D530=""),"",N($K530)+N($L530)+N($M530)+N($N530)+N($O530))</f>
        <v/>
      </c>
      <c r="Q530" s="18">
        <f>IF(OR($P530="",N($I530)=0),"",$P530/$I530)</f>
        <v/>
      </c>
      <c r="R530" s="18">
        <f>IF(OR($P530="",N($F530)=0),"",$P530/$F530)</f>
        <v/>
      </c>
      <c r="S530" s="21">
        <f>IF(OR($P530="",N($J530)=0),"",$P530/$J530)</f>
        <v/>
      </c>
      <c r="T530" s="22">
        <f>IF($S530="","",IF($S530&lt;=Configuración!$C$3,"En objetivo",IF($S530&lt;=Configuración!$C$4,"Alerta","Crítico")))</f>
        <v/>
      </c>
      <c r="U530" s="18">
        <f>IF(OR($Q530="",N(Configuración!$C$3)=0),"",$Q530/Configuración!$C$3)</f>
        <v/>
      </c>
      <c r="V530" s="22">
        <f>IF(OR($H530="",$I530=""),"",MAX(0,$H530-$I530))</f>
        <v/>
      </c>
      <c r="W530" s="16" t="n"/>
    </row>
    <row r="531">
      <c r="A531" s="19" t="n"/>
      <c r="B531" s="16" t="n"/>
      <c r="C531" s="16" t="n"/>
      <c r="D531" s="16" t="n"/>
      <c r="E531" s="16" t="n"/>
      <c r="F531" s="20" t="n"/>
      <c r="G531" s="20" t="n"/>
      <c r="H531" s="16" t="n"/>
      <c r="I531" s="16" t="n"/>
      <c r="J531" s="17" t="n"/>
      <c r="K531" s="17" t="n"/>
      <c r="L531" s="18">
        <f>IF($C531="","",N($F531)*N(IFERROR(INDEX('Vehículos y choferes'!$B$2:$B$16,MATCH($C531,'Vehículos y choferes'!$A$2:$A$16,0)),0))/100*N(IFERROR(INDEX('Vehículos y choferes'!$C$2:$C$16,MATCH($C531,'Vehículos y choferes'!$A$2:$A$16,0)),0)))</f>
        <v/>
      </c>
      <c r="M531" s="18">
        <f>IF($C531="","",N($F531)*N(IFERROR(INDEX('Vehículos y choferes'!$E$2:$E$16,MATCH($C531,'Vehículos y choferes'!$A$2:$A$16,0)),0)))</f>
        <v/>
      </c>
      <c r="N531" s="18">
        <f>IF($C531="","",N(IFERROR(INDEX('Vehículos y choferes'!$G$2:$G$16,MATCH($C531,'Vehículos y choferes'!$A$2:$A$16,0)),0)))</f>
        <v/>
      </c>
      <c r="O531" s="18">
        <f>IF(AND($D531="",$E531=""),"",N($G531)*(IF($D531="",0,IFERROR(INDEX('Vehículos y choferes'!$J$2:$J$31,MATCH($D531,'Vehículos y choferes'!$I$2:$I$31,0)),0))+IF($E531="",0,IFERROR(INDEX('Vehículos y choferes'!$J$2:$J$31,MATCH($E531,'Vehículos y choferes'!$I$2:$I$31,0)),0))))</f>
        <v/>
      </c>
      <c r="P531" s="18">
        <f>IF(AND($C531="",$D531=""),"",N($K531)+N($L531)+N($M531)+N($N531)+N($O531))</f>
        <v/>
      </c>
      <c r="Q531" s="18">
        <f>IF(OR($P531="",N($I531)=0),"",$P531/$I531)</f>
        <v/>
      </c>
      <c r="R531" s="18">
        <f>IF(OR($P531="",N($F531)=0),"",$P531/$F531)</f>
        <v/>
      </c>
      <c r="S531" s="21">
        <f>IF(OR($P531="",N($J531)=0),"",$P531/$J531)</f>
        <v/>
      </c>
      <c r="T531" s="22">
        <f>IF($S531="","",IF($S531&lt;=Configuración!$C$3,"En objetivo",IF($S531&lt;=Configuración!$C$4,"Alerta","Crítico")))</f>
        <v/>
      </c>
      <c r="U531" s="18">
        <f>IF(OR($Q531="",N(Configuración!$C$3)=0),"",$Q531/Configuración!$C$3)</f>
        <v/>
      </c>
      <c r="V531" s="22">
        <f>IF(OR($H531="",$I531=""),"",MAX(0,$H531-$I531))</f>
        <v/>
      </c>
      <c r="W531" s="16" t="n"/>
    </row>
    <row r="532">
      <c r="A532" s="19" t="n"/>
      <c r="B532" s="16" t="n"/>
      <c r="C532" s="16" t="n"/>
      <c r="D532" s="16" t="n"/>
      <c r="E532" s="16" t="n"/>
      <c r="F532" s="20" t="n"/>
      <c r="G532" s="20" t="n"/>
      <c r="H532" s="16" t="n"/>
      <c r="I532" s="16" t="n"/>
      <c r="J532" s="17" t="n"/>
      <c r="K532" s="17" t="n"/>
      <c r="L532" s="18">
        <f>IF($C532="","",N($F532)*N(IFERROR(INDEX('Vehículos y choferes'!$B$2:$B$16,MATCH($C532,'Vehículos y choferes'!$A$2:$A$16,0)),0))/100*N(IFERROR(INDEX('Vehículos y choferes'!$C$2:$C$16,MATCH($C532,'Vehículos y choferes'!$A$2:$A$16,0)),0)))</f>
        <v/>
      </c>
      <c r="M532" s="18">
        <f>IF($C532="","",N($F532)*N(IFERROR(INDEX('Vehículos y choferes'!$E$2:$E$16,MATCH($C532,'Vehículos y choferes'!$A$2:$A$16,0)),0)))</f>
        <v/>
      </c>
      <c r="N532" s="18">
        <f>IF($C532="","",N(IFERROR(INDEX('Vehículos y choferes'!$G$2:$G$16,MATCH($C532,'Vehículos y choferes'!$A$2:$A$16,0)),0)))</f>
        <v/>
      </c>
      <c r="O532" s="18">
        <f>IF(AND($D532="",$E532=""),"",N($G532)*(IF($D532="",0,IFERROR(INDEX('Vehículos y choferes'!$J$2:$J$31,MATCH($D532,'Vehículos y choferes'!$I$2:$I$31,0)),0))+IF($E532="",0,IFERROR(INDEX('Vehículos y choferes'!$J$2:$J$31,MATCH($E532,'Vehículos y choferes'!$I$2:$I$31,0)),0))))</f>
        <v/>
      </c>
      <c r="P532" s="18">
        <f>IF(AND($C532="",$D532=""),"",N($K532)+N($L532)+N($M532)+N($N532)+N($O532))</f>
        <v/>
      </c>
      <c r="Q532" s="18">
        <f>IF(OR($P532="",N($I532)=0),"",$P532/$I532)</f>
        <v/>
      </c>
      <c r="R532" s="18">
        <f>IF(OR($P532="",N($F532)=0),"",$P532/$F532)</f>
        <v/>
      </c>
      <c r="S532" s="21">
        <f>IF(OR($P532="",N($J532)=0),"",$P532/$J532)</f>
        <v/>
      </c>
      <c r="T532" s="22">
        <f>IF($S532="","",IF($S532&lt;=Configuración!$C$3,"En objetivo",IF($S532&lt;=Configuración!$C$4,"Alerta","Crítico")))</f>
        <v/>
      </c>
      <c r="U532" s="18">
        <f>IF(OR($Q532="",N(Configuración!$C$3)=0),"",$Q532/Configuración!$C$3)</f>
        <v/>
      </c>
      <c r="V532" s="22">
        <f>IF(OR($H532="",$I532=""),"",MAX(0,$H532-$I532))</f>
        <v/>
      </c>
      <c r="W532" s="16" t="n"/>
    </row>
    <row r="533">
      <c r="A533" s="19" t="n"/>
      <c r="B533" s="16" t="n"/>
      <c r="C533" s="16" t="n"/>
      <c r="D533" s="16" t="n"/>
      <c r="E533" s="16" t="n"/>
      <c r="F533" s="20" t="n"/>
      <c r="G533" s="20" t="n"/>
      <c r="H533" s="16" t="n"/>
      <c r="I533" s="16" t="n"/>
      <c r="J533" s="17" t="n"/>
      <c r="K533" s="17" t="n"/>
      <c r="L533" s="18">
        <f>IF($C533="","",N($F533)*N(IFERROR(INDEX('Vehículos y choferes'!$B$2:$B$16,MATCH($C533,'Vehículos y choferes'!$A$2:$A$16,0)),0))/100*N(IFERROR(INDEX('Vehículos y choferes'!$C$2:$C$16,MATCH($C533,'Vehículos y choferes'!$A$2:$A$16,0)),0)))</f>
        <v/>
      </c>
      <c r="M533" s="18">
        <f>IF($C533="","",N($F533)*N(IFERROR(INDEX('Vehículos y choferes'!$E$2:$E$16,MATCH($C533,'Vehículos y choferes'!$A$2:$A$16,0)),0)))</f>
        <v/>
      </c>
      <c r="N533" s="18">
        <f>IF($C533="","",N(IFERROR(INDEX('Vehículos y choferes'!$G$2:$G$16,MATCH($C533,'Vehículos y choferes'!$A$2:$A$16,0)),0)))</f>
        <v/>
      </c>
      <c r="O533" s="18">
        <f>IF(AND($D533="",$E533=""),"",N($G533)*(IF($D533="",0,IFERROR(INDEX('Vehículos y choferes'!$J$2:$J$31,MATCH($D533,'Vehículos y choferes'!$I$2:$I$31,0)),0))+IF($E533="",0,IFERROR(INDEX('Vehículos y choferes'!$J$2:$J$31,MATCH($E533,'Vehículos y choferes'!$I$2:$I$31,0)),0))))</f>
        <v/>
      </c>
      <c r="P533" s="18">
        <f>IF(AND($C533="",$D533=""),"",N($K533)+N($L533)+N($M533)+N($N533)+N($O533))</f>
        <v/>
      </c>
      <c r="Q533" s="18">
        <f>IF(OR($P533="",N($I533)=0),"",$P533/$I533)</f>
        <v/>
      </c>
      <c r="R533" s="18">
        <f>IF(OR($P533="",N($F533)=0),"",$P533/$F533)</f>
        <v/>
      </c>
      <c r="S533" s="21">
        <f>IF(OR($P533="",N($J533)=0),"",$P533/$J533)</f>
        <v/>
      </c>
      <c r="T533" s="22">
        <f>IF($S533="","",IF($S533&lt;=Configuración!$C$3,"En objetivo",IF($S533&lt;=Configuración!$C$4,"Alerta","Crítico")))</f>
        <v/>
      </c>
      <c r="U533" s="18">
        <f>IF(OR($Q533="",N(Configuración!$C$3)=0),"",$Q533/Configuración!$C$3)</f>
        <v/>
      </c>
      <c r="V533" s="22">
        <f>IF(OR($H533="",$I533=""),"",MAX(0,$H533-$I533))</f>
        <v/>
      </c>
      <c r="W533" s="16" t="n"/>
    </row>
    <row r="534">
      <c r="A534" s="19" t="n"/>
      <c r="B534" s="16" t="n"/>
      <c r="C534" s="16" t="n"/>
      <c r="D534" s="16" t="n"/>
      <c r="E534" s="16" t="n"/>
      <c r="F534" s="20" t="n"/>
      <c r="G534" s="20" t="n"/>
      <c r="H534" s="16" t="n"/>
      <c r="I534" s="16" t="n"/>
      <c r="J534" s="17" t="n"/>
      <c r="K534" s="17" t="n"/>
      <c r="L534" s="18">
        <f>IF($C534="","",N($F534)*N(IFERROR(INDEX('Vehículos y choferes'!$B$2:$B$16,MATCH($C534,'Vehículos y choferes'!$A$2:$A$16,0)),0))/100*N(IFERROR(INDEX('Vehículos y choferes'!$C$2:$C$16,MATCH($C534,'Vehículos y choferes'!$A$2:$A$16,0)),0)))</f>
        <v/>
      </c>
      <c r="M534" s="18">
        <f>IF($C534="","",N($F534)*N(IFERROR(INDEX('Vehículos y choferes'!$E$2:$E$16,MATCH($C534,'Vehículos y choferes'!$A$2:$A$16,0)),0)))</f>
        <v/>
      </c>
      <c r="N534" s="18">
        <f>IF($C534="","",N(IFERROR(INDEX('Vehículos y choferes'!$G$2:$G$16,MATCH($C534,'Vehículos y choferes'!$A$2:$A$16,0)),0)))</f>
        <v/>
      </c>
      <c r="O534" s="18">
        <f>IF(AND($D534="",$E534=""),"",N($G534)*(IF($D534="",0,IFERROR(INDEX('Vehículos y choferes'!$J$2:$J$31,MATCH($D534,'Vehículos y choferes'!$I$2:$I$31,0)),0))+IF($E534="",0,IFERROR(INDEX('Vehículos y choferes'!$J$2:$J$31,MATCH($E534,'Vehículos y choferes'!$I$2:$I$31,0)),0))))</f>
        <v/>
      </c>
      <c r="P534" s="18">
        <f>IF(AND($C534="",$D534=""),"",N($K534)+N($L534)+N($M534)+N($N534)+N($O534))</f>
        <v/>
      </c>
      <c r="Q534" s="18">
        <f>IF(OR($P534="",N($I534)=0),"",$P534/$I534)</f>
        <v/>
      </c>
      <c r="R534" s="18">
        <f>IF(OR($P534="",N($F534)=0),"",$P534/$F534)</f>
        <v/>
      </c>
      <c r="S534" s="21">
        <f>IF(OR($P534="",N($J534)=0),"",$P534/$J534)</f>
        <v/>
      </c>
      <c r="T534" s="22">
        <f>IF($S534="","",IF($S534&lt;=Configuración!$C$3,"En objetivo",IF($S534&lt;=Configuración!$C$4,"Alerta","Crítico")))</f>
        <v/>
      </c>
      <c r="U534" s="18">
        <f>IF(OR($Q534="",N(Configuración!$C$3)=0),"",$Q534/Configuración!$C$3)</f>
        <v/>
      </c>
      <c r="V534" s="22">
        <f>IF(OR($H534="",$I534=""),"",MAX(0,$H534-$I534))</f>
        <v/>
      </c>
      <c r="W534" s="16" t="n"/>
    </row>
    <row r="535">
      <c r="A535" s="19" t="n"/>
      <c r="B535" s="16" t="n"/>
      <c r="C535" s="16" t="n"/>
      <c r="D535" s="16" t="n"/>
      <c r="E535" s="16" t="n"/>
      <c r="F535" s="20" t="n"/>
      <c r="G535" s="20" t="n"/>
      <c r="H535" s="16" t="n"/>
      <c r="I535" s="16" t="n"/>
      <c r="J535" s="17" t="n"/>
      <c r="K535" s="17" t="n"/>
      <c r="L535" s="18">
        <f>IF($C535="","",N($F535)*N(IFERROR(INDEX('Vehículos y choferes'!$B$2:$B$16,MATCH($C535,'Vehículos y choferes'!$A$2:$A$16,0)),0))/100*N(IFERROR(INDEX('Vehículos y choferes'!$C$2:$C$16,MATCH($C535,'Vehículos y choferes'!$A$2:$A$16,0)),0)))</f>
        <v/>
      </c>
      <c r="M535" s="18">
        <f>IF($C535="","",N($F535)*N(IFERROR(INDEX('Vehículos y choferes'!$E$2:$E$16,MATCH($C535,'Vehículos y choferes'!$A$2:$A$16,0)),0)))</f>
        <v/>
      </c>
      <c r="N535" s="18">
        <f>IF($C535="","",N(IFERROR(INDEX('Vehículos y choferes'!$G$2:$G$16,MATCH($C535,'Vehículos y choferes'!$A$2:$A$16,0)),0)))</f>
        <v/>
      </c>
      <c r="O535" s="18">
        <f>IF(AND($D535="",$E535=""),"",N($G535)*(IF($D535="",0,IFERROR(INDEX('Vehículos y choferes'!$J$2:$J$31,MATCH($D535,'Vehículos y choferes'!$I$2:$I$31,0)),0))+IF($E535="",0,IFERROR(INDEX('Vehículos y choferes'!$J$2:$J$31,MATCH($E535,'Vehículos y choferes'!$I$2:$I$31,0)),0))))</f>
        <v/>
      </c>
      <c r="P535" s="18">
        <f>IF(AND($C535="",$D535=""),"",N($K535)+N($L535)+N($M535)+N($N535)+N($O535))</f>
        <v/>
      </c>
      <c r="Q535" s="18">
        <f>IF(OR($P535="",N($I535)=0),"",$P535/$I535)</f>
        <v/>
      </c>
      <c r="R535" s="18">
        <f>IF(OR($P535="",N($F535)=0),"",$P535/$F535)</f>
        <v/>
      </c>
      <c r="S535" s="21">
        <f>IF(OR($P535="",N($J535)=0),"",$P535/$J535)</f>
        <v/>
      </c>
      <c r="T535" s="22">
        <f>IF($S535="","",IF($S535&lt;=Configuración!$C$3,"En objetivo",IF($S535&lt;=Configuración!$C$4,"Alerta","Crítico")))</f>
        <v/>
      </c>
      <c r="U535" s="18">
        <f>IF(OR($Q535="",N(Configuración!$C$3)=0),"",$Q535/Configuración!$C$3)</f>
        <v/>
      </c>
      <c r="V535" s="22">
        <f>IF(OR($H535="",$I535=""),"",MAX(0,$H535-$I535))</f>
        <v/>
      </c>
      <c r="W535" s="16" t="n"/>
    </row>
    <row r="536">
      <c r="A536" s="19" t="n"/>
      <c r="B536" s="16" t="n"/>
      <c r="C536" s="16" t="n"/>
      <c r="D536" s="16" t="n"/>
      <c r="E536" s="16" t="n"/>
      <c r="F536" s="20" t="n"/>
      <c r="G536" s="20" t="n"/>
      <c r="H536" s="16" t="n"/>
      <c r="I536" s="16" t="n"/>
      <c r="J536" s="17" t="n"/>
      <c r="K536" s="17" t="n"/>
      <c r="L536" s="18">
        <f>IF($C536="","",N($F536)*N(IFERROR(INDEX('Vehículos y choferes'!$B$2:$B$16,MATCH($C536,'Vehículos y choferes'!$A$2:$A$16,0)),0))/100*N(IFERROR(INDEX('Vehículos y choferes'!$C$2:$C$16,MATCH($C536,'Vehículos y choferes'!$A$2:$A$16,0)),0)))</f>
        <v/>
      </c>
      <c r="M536" s="18">
        <f>IF($C536="","",N($F536)*N(IFERROR(INDEX('Vehículos y choferes'!$E$2:$E$16,MATCH($C536,'Vehículos y choferes'!$A$2:$A$16,0)),0)))</f>
        <v/>
      </c>
      <c r="N536" s="18">
        <f>IF($C536="","",N(IFERROR(INDEX('Vehículos y choferes'!$G$2:$G$16,MATCH($C536,'Vehículos y choferes'!$A$2:$A$16,0)),0)))</f>
        <v/>
      </c>
      <c r="O536" s="18">
        <f>IF(AND($D536="",$E536=""),"",N($G536)*(IF($D536="",0,IFERROR(INDEX('Vehículos y choferes'!$J$2:$J$31,MATCH($D536,'Vehículos y choferes'!$I$2:$I$31,0)),0))+IF($E536="",0,IFERROR(INDEX('Vehículos y choferes'!$J$2:$J$31,MATCH($E536,'Vehículos y choferes'!$I$2:$I$31,0)),0))))</f>
        <v/>
      </c>
      <c r="P536" s="18">
        <f>IF(AND($C536="",$D536=""),"",N($K536)+N($L536)+N($M536)+N($N536)+N($O536))</f>
        <v/>
      </c>
      <c r="Q536" s="18">
        <f>IF(OR($P536="",N($I536)=0),"",$P536/$I536)</f>
        <v/>
      </c>
      <c r="R536" s="18">
        <f>IF(OR($P536="",N($F536)=0),"",$P536/$F536)</f>
        <v/>
      </c>
      <c r="S536" s="21">
        <f>IF(OR($P536="",N($J536)=0),"",$P536/$J536)</f>
        <v/>
      </c>
      <c r="T536" s="22">
        <f>IF($S536="","",IF($S536&lt;=Configuración!$C$3,"En objetivo",IF($S536&lt;=Configuración!$C$4,"Alerta","Crítico")))</f>
        <v/>
      </c>
      <c r="U536" s="18">
        <f>IF(OR($Q536="",N(Configuración!$C$3)=0),"",$Q536/Configuración!$C$3)</f>
        <v/>
      </c>
      <c r="V536" s="22">
        <f>IF(OR($H536="",$I536=""),"",MAX(0,$H536-$I536))</f>
        <v/>
      </c>
      <c r="W536" s="16" t="n"/>
    </row>
    <row r="537">
      <c r="A537" s="19" t="n"/>
      <c r="B537" s="16" t="n"/>
      <c r="C537" s="16" t="n"/>
      <c r="D537" s="16" t="n"/>
      <c r="E537" s="16" t="n"/>
      <c r="F537" s="20" t="n"/>
      <c r="G537" s="20" t="n"/>
      <c r="H537" s="16" t="n"/>
      <c r="I537" s="16" t="n"/>
      <c r="J537" s="17" t="n"/>
      <c r="K537" s="17" t="n"/>
      <c r="L537" s="18">
        <f>IF($C537="","",N($F537)*N(IFERROR(INDEX('Vehículos y choferes'!$B$2:$B$16,MATCH($C537,'Vehículos y choferes'!$A$2:$A$16,0)),0))/100*N(IFERROR(INDEX('Vehículos y choferes'!$C$2:$C$16,MATCH($C537,'Vehículos y choferes'!$A$2:$A$16,0)),0)))</f>
        <v/>
      </c>
      <c r="M537" s="18">
        <f>IF($C537="","",N($F537)*N(IFERROR(INDEX('Vehículos y choferes'!$E$2:$E$16,MATCH($C537,'Vehículos y choferes'!$A$2:$A$16,0)),0)))</f>
        <v/>
      </c>
      <c r="N537" s="18">
        <f>IF($C537="","",N(IFERROR(INDEX('Vehículos y choferes'!$G$2:$G$16,MATCH($C537,'Vehículos y choferes'!$A$2:$A$16,0)),0)))</f>
        <v/>
      </c>
      <c r="O537" s="18">
        <f>IF(AND($D537="",$E537=""),"",N($G537)*(IF($D537="",0,IFERROR(INDEX('Vehículos y choferes'!$J$2:$J$31,MATCH($D537,'Vehículos y choferes'!$I$2:$I$31,0)),0))+IF($E537="",0,IFERROR(INDEX('Vehículos y choferes'!$J$2:$J$31,MATCH($E537,'Vehículos y choferes'!$I$2:$I$31,0)),0))))</f>
        <v/>
      </c>
      <c r="P537" s="18">
        <f>IF(AND($C537="",$D537=""),"",N($K537)+N($L537)+N($M537)+N($N537)+N($O537))</f>
        <v/>
      </c>
      <c r="Q537" s="18">
        <f>IF(OR($P537="",N($I537)=0),"",$P537/$I537)</f>
        <v/>
      </c>
      <c r="R537" s="18">
        <f>IF(OR($P537="",N($F537)=0),"",$P537/$F537)</f>
        <v/>
      </c>
      <c r="S537" s="21">
        <f>IF(OR($P537="",N($J537)=0),"",$P537/$J537)</f>
        <v/>
      </c>
      <c r="T537" s="22">
        <f>IF($S537="","",IF($S537&lt;=Configuración!$C$3,"En objetivo",IF($S537&lt;=Configuración!$C$4,"Alerta","Crítico")))</f>
        <v/>
      </c>
      <c r="U537" s="18">
        <f>IF(OR($Q537="",N(Configuración!$C$3)=0),"",$Q537/Configuración!$C$3)</f>
        <v/>
      </c>
      <c r="V537" s="22">
        <f>IF(OR($H537="",$I537=""),"",MAX(0,$H537-$I537))</f>
        <v/>
      </c>
      <c r="W537" s="16" t="n"/>
    </row>
    <row r="538">
      <c r="A538" s="19" t="n"/>
      <c r="B538" s="16" t="n"/>
      <c r="C538" s="16" t="n"/>
      <c r="D538" s="16" t="n"/>
      <c r="E538" s="16" t="n"/>
      <c r="F538" s="20" t="n"/>
      <c r="G538" s="20" t="n"/>
      <c r="H538" s="16" t="n"/>
      <c r="I538" s="16" t="n"/>
      <c r="J538" s="17" t="n"/>
      <c r="K538" s="17" t="n"/>
      <c r="L538" s="18">
        <f>IF($C538="","",N($F538)*N(IFERROR(INDEX('Vehículos y choferes'!$B$2:$B$16,MATCH($C538,'Vehículos y choferes'!$A$2:$A$16,0)),0))/100*N(IFERROR(INDEX('Vehículos y choferes'!$C$2:$C$16,MATCH($C538,'Vehículos y choferes'!$A$2:$A$16,0)),0)))</f>
        <v/>
      </c>
      <c r="M538" s="18">
        <f>IF($C538="","",N($F538)*N(IFERROR(INDEX('Vehículos y choferes'!$E$2:$E$16,MATCH($C538,'Vehículos y choferes'!$A$2:$A$16,0)),0)))</f>
        <v/>
      </c>
      <c r="N538" s="18">
        <f>IF($C538="","",N(IFERROR(INDEX('Vehículos y choferes'!$G$2:$G$16,MATCH($C538,'Vehículos y choferes'!$A$2:$A$16,0)),0)))</f>
        <v/>
      </c>
      <c r="O538" s="18">
        <f>IF(AND($D538="",$E538=""),"",N($G538)*(IF($D538="",0,IFERROR(INDEX('Vehículos y choferes'!$J$2:$J$31,MATCH($D538,'Vehículos y choferes'!$I$2:$I$31,0)),0))+IF($E538="",0,IFERROR(INDEX('Vehículos y choferes'!$J$2:$J$31,MATCH($E538,'Vehículos y choferes'!$I$2:$I$31,0)),0))))</f>
        <v/>
      </c>
      <c r="P538" s="18">
        <f>IF(AND($C538="",$D538=""),"",N($K538)+N($L538)+N($M538)+N($N538)+N($O538))</f>
        <v/>
      </c>
      <c r="Q538" s="18">
        <f>IF(OR($P538="",N($I538)=0),"",$P538/$I538)</f>
        <v/>
      </c>
      <c r="R538" s="18">
        <f>IF(OR($P538="",N($F538)=0),"",$P538/$F538)</f>
        <v/>
      </c>
      <c r="S538" s="21">
        <f>IF(OR($P538="",N($J538)=0),"",$P538/$J538)</f>
        <v/>
      </c>
      <c r="T538" s="22">
        <f>IF($S538="","",IF($S538&lt;=Configuración!$C$3,"En objetivo",IF($S538&lt;=Configuración!$C$4,"Alerta","Crítico")))</f>
        <v/>
      </c>
      <c r="U538" s="18">
        <f>IF(OR($Q538="",N(Configuración!$C$3)=0),"",$Q538/Configuración!$C$3)</f>
        <v/>
      </c>
      <c r="V538" s="22">
        <f>IF(OR($H538="",$I538=""),"",MAX(0,$H538-$I538))</f>
        <v/>
      </c>
      <c r="W538" s="16" t="n"/>
    </row>
    <row r="539">
      <c r="A539" s="19" t="n"/>
      <c r="B539" s="16" t="n"/>
      <c r="C539" s="16" t="n"/>
      <c r="D539" s="16" t="n"/>
      <c r="E539" s="16" t="n"/>
      <c r="F539" s="20" t="n"/>
      <c r="G539" s="20" t="n"/>
      <c r="H539" s="16" t="n"/>
      <c r="I539" s="16" t="n"/>
      <c r="J539" s="17" t="n"/>
      <c r="K539" s="17" t="n"/>
      <c r="L539" s="18">
        <f>IF($C539="","",N($F539)*N(IFERROR(INDEX('Vehículos y choferes'!$B$2:$B$16,MATCH($C539,'Vehículos y choferes'!$A$2:$A$16,0)),0))/100*N(IFERROR(INDEX('Vehículos y choferes'!$C$2:$C$16,MATCH($C539,'Vehículos y choferes'!$A$2:$A$16,0)),0)))</f>
        <v/>
      </c>
      <c r="M539" s="18">
        <f>IF($C539="","",N($F539)*N(IFERROR(INDEX('Vehículos y choferes'!$E$2:$E$16,MATCH($C539,'Vehículos y choferes'!$A$2:$A$16,0)),0)))</f>
        <v/>
      </c>
      <c r="N539" s="18">
        <f>IF($C539="","",N(IFERROR(INDEX('Vehículos y choferes'!$G$2:$G$16,MATCH($C539,'Vehículos y choferes'!$A$2:$A$16,0)),0)))</f>
        <v/>
      </c>
      <c r="O539" s="18">
        <f>IF(AND($D539="",$E539=""),"",N($G539)*(IF($D539="",0,IFERROR(INDEX('Vehículos y choferes'!$J$2:$J$31,MATCH($D539,'Vehículos y choferes'!$I$2:$I$31,0)),0))+IF($E539="",0,IFERROR(INDEX('Vehículos y choferes'!$J$2:$J$31,MATCH($E539,'Vehículos y choferes'!$I$2:$I$31,0)),0))))</f>
        <v/>
      </c>
      <c r="P539" s="18">
        <f>IF(AND($C539="",$D539=""),"",N($K539)+N($L539)+N($M539)+N($N539)+N($O539))</f>
        <v/>
      </c>
      <c r="Q539" s="18">
        <f>IF(OR($P539="",N($I539)=0),"",$P539/$I539)</f>
        <v/>
      </c>
      <c r="R539" s="18">
        <f>IF(OR($P539="",N($F539)=0),"",$P539/$F539)</f>
        <v/>
      </c>
      <c r="S539" s="21">
        <f>IF(OR($P539="",N($J539)=0),"",$P539/$J539)</f>
        <v/>
      </c>
      <c r="T539" s="22">
        <f>IF($S539="","",IF($S539&lt;=Configuración!$C$3,"En objetivo",IF($S539&lt;=Configuración!$C$4,"Alerta","Crítico")))</f>
        <v/>
      </c>
      <c r="U539" s="18">
        <f>IF(OR($Q539="",N(Configuración!$C$3)=0),"",$Q539/Configuración!$C$3)</f>
        <v/>
      </c>
      <c r="V539" s="22">
        <f>IF(OR($H539="",$I539=""),"",MAX(0,$H539-$I539))</f>
        <v/>
      </c>
      <c r="W539" s="16" t="n"/>
    </row>
    <row r="540">
      <c r="A540" s="19" t="n"/>
      <c r="B540" s="16" t="n"/>
      <c r="C540" s="16" t="n"/>
      <c r="D540" s="16" t="n"/>
      <c r="E540" s="16" t="n"/>
      <c r="F540" s="20" t="n"/>
      <c r="G540" s="20" t="n"/>
      <c r="H540" s="16" t="n"/>
      <c r="I540" s="16" t="n"/>
      <c r="J540" s="17" t="n"/>
      <c r="K540" s="17" t="n"/>
      <c r="L540" s="18">
        <f>IF($C540="","",N($F540)*N(IFERROR(INDEX('Vehículos y choferes'!$B$2:$B$16,MATCH($C540,'Vehículos y choferes'!$A$2:$A$16,0)),0))/100*N(IFERROR(INDEX('Vehículos y choferes'!$C$2:$C$16,MATCH($C540,'Vehículos y choferes'!$A$2:$A$16,0)),0)))</f>
        <v/>
      </c>
      <c r="M540" s="18">
        <f>IF($C540="","",N($F540)*N(IFERROR(INDEX('Vehículos y choferes'!$E$2:$E$16,MATCH($C540,'Vehículos y choferes'!$A$2:$A$16,0)),0)))</f>
        <v/>
      </c>
      <c r="N540" s="18">
        <f>IF($C540="","",N(IFERROR(INDEX('Vehículos y choferes'!$G$2:$G$16,MATCH($C540,'Vehículos y choferes'!$A$2:$A$16,0)),0)))</f>
        <v/>
      </c>
      <c r="O540" s="18">
        <f>IF(AND($D540="",$E540=""),"",N($G540)*(IF($D540="",0,IFERROR(INDEX('Vehículos y choferes'!$J$2:$J$31,MATCH($D540,'Vehículos y choferes'!$I$2:$I$31,0)),0))+IF($E540="",0,IFERROR(INDEX('Vehículos y choferes'!$J$2:$J$31,MATCH($E540,'Vehículos y choferes'!$I$2:$I$31,0)),0))))</f>
        <v/>
      </c>
      <c r="P540" s="18">
        <f>IF(AND($C540="",$D540=""),"",N($K540)+N($L540)+N($M540)+N($N540)+N($O540))</f>
        <v/>
      </c>
      <c r="Q540" s="18">
        <f>IF(OR($P540="",N($I540)=0),"",$P540/$I540)</f>
        <v/>
      </c>
      <c r="R540" s="18">
        <f>IF(OR($P540="",N($F540)=0),"",$P540/$F540)</f>
        <v/>
      </c>
      <c r="S540" s="21">
        <f>IF(OR($P540="",N($J540)=0),"",$P540/$J540)</f>
        <v/>
      </c>
      <c r="T540" s="22">
        <f>IF($S540="","",IF($S540&lt;=Configuración!$C$3,"En objetivo",IF($S540&lt;=Configuración!$C$4,"Alerta","Crítico")))</f>
        <v/>
      </c>
      <c r="U540" s="18">
        <f>IF(OR($Q540="",N(Configuración!$C$3)=0),"",$Q540/Configuración!$C$3)</f>
        <v/>
      </c>
      <c r="V540" s="22">
        <f>IF(OR($H540="",$I540=""),"",MAX(0,$H540-$I540))</f>
        <v/>
      </c>
      <c r="W540" s="16" t="n"/>
    </row>
    <row r="541">
      <c r="A541" s="19" t="n"/>
      <c r="B541" s="16" t="n"/>
      <c r="C541" s="16" t="n"/>
      <c r="D541" s="16" t="n"/>
      <c r="E541" s="16" t="n"/>
      <c r="F541" s="20" t="n"/>
      <c r="G541" s="20" t="n"/>
      <c r="H541" s="16" t="n"/>
      <c r="I541" s="16" t="n"/>
      <c r="J541" s="17" t="n"/>
      <c r="K541" s="17" t="n"/>
      <c r="L541" s="18">
        <f>IF($C541="","",N($F541)*N(IFERROR(INDEX('Vehículos y choferes'!$B$2:$B$16,MATCH($C541,'Vehículos y choferes'!$A$2:$A$16,0)),0))/100*N(IFERROR(INDEX('Vehículos y choferes'!$C$2:$C$16,MATCH($C541,'Vehículos y choferes'!$A$2:$A$16,0)),0)))</f>
        <v/>
      </c>
      <c r="M541" s="18">
        <f>IF($C541="","",N($F541)*N(IFERROR(INDEX('Vehículos y choferes'!$E$2:$E$16,MATCH($C541,'Vehículos y choferes'!$A$2:$A$16,0)),0)))</f>
        <v/>
      </c>
      <c r="N541" s="18">
        <f>IF($C541="","",N(IFERROR(INDEX('Vehículos y choferes'!$G$2:$G$16,MATCH($C541,'Vehículos y choferes'!$A$2:$A$16,0)),0)))</f>
        <v/>
      </c>
      <c r="O541" s="18">
        <f>IF(AND($D541="",$E541=""),"",N($G541)*(IF($D541="",0,IFERROR(INDEX('Vehículos y choferes'!$J$2:$J$31,MATCH($D541,'Vehículos y choferes'!$I$2:$I$31,0)),0))+IF($E541="",0,IFERROR(INDEX('Vehículos y choferes'!$J$2:$J$31,MATCH($E541,'Vehículos y choferes'!$I$2:$I$31,0)),0))))</f>
        <v/>
      </c>
      <c r="P541" s="18">
        <f>IF(AND($C541="",$D541=""),"",N($K541)+N($L541)+N($M541)+N($N541)+N($O541))</f>
        <v/>
      </c>
      <c r="Q541" s="18">
        <f>IF(OR($P541="",N($I541)=0),"",$P541/$I541)</f>
        <v/>
      </c>
      <c r="R541" s="18">
        <f>IF(OR($P541="",N($F541)=0),"",$P541/$F541)</f>
        <v/>
      </c>
      <c r="S541" s="21">
        <f>IF(OR($P541="",N($J541)=0),"",$P541/$J541)</f>
        <v/>
      </c>
      <c r="T541" s="22">
        <f>IF($S541="","",IF($S541&lt;=Configuración!$C$3,"En objetivo",IF($S541&lt;=Configuración!$C$4,"Alerta","Crítico")))</f>
        <v/>
      </c>
      <c r="U541" s="18">
        <f>IF(OR($Q541="",N(Configuración!$C$3)=0),"",$Q541/Configuración!$C$3)</f>
        <v/>
      </c>
      <c r="V541" s="22">
        <f>IF(OR($H541="",$I541=""),"",MAX(0,$H541-$I541))</f>
        <v/>
      </c>
      <c r="W541" s="16" t="n"/>
    </row>
    <row r="542">
      <c r="A542" s="19" t="n"/>
      <c r="B542" s="16" t="n"/>
      <c r="C542" s="16" t="n"/>
      <c r="D542" s="16" t="n"/>
      <c r="E542" s="16" t="n"/>
      <c r="F542" s="20" t="n"/>
      <c r="G542" s="20" t="n"/>
      <c r="H542" s="16" t="n"/>
      <c r="I542" s="16" t="n"/>
      <c r="J542" s="17" t="n"/>
      <c r="K542" s="17" t="n"/>
      <c r="L542" s="18">
        <f>IF($C542="","",N($F542)*N(IFERROR(INDEX('Vehículos y choferes'!$B$2:$B$16,MATCH($C542,'Vehículos y choferes'!$A$2:$A$16,0)),0))/100*N(IFERROR(INDEX('Vehículos y choferes'!$C$2:$C$16,MATCH($C542,'Vehículos y choferes'!$A$2:$A$16,0)),0)))</f>
        <v/>
      </c>
      <c r="M542" s="18">
        <f>IF($C542="","",N($F542)*N(IFERROR(INDEX('Vehículos y choferes'!$E$2:$E$16,MATCH($C542,'Vehículos y choferes'!$A$2:$A$16,0)),0)))</f>
        <v/>
      </c>
      <c r="N542" s="18">
        <f>IF($C542="","",N(IFERROR(INDEX('Vehículos y choferes'!$G$2:$G$16,MATCH($C542,'Vehículos y choferes'!$A$2:$A$16,0)),0)))</f>
        <v/>
      </c>
      <c r="O542" s="18">
        <f>IF(AND($D542="",$E542=""),"",N($G542)*(IF($D542="",0,IFERROR(INDEX('Vehículos y choferes'!$J$2:$J$31,MATCH($D542,'Vehículos y choferes'!$I$2:$I$31,0)),0))+IF($E542="",0,IFERROR(INDEX('Vehículos y choferes'!$J$2:$J$31,MATCH($E542,'Vehículos y choferes'!$I$2:$I$31,0)),0))))</f>
        <v/>
      </c>
      <c r="P542" s="18">
        <f>IF(AND($C542="",$D542=""),"",N($K542)+N($L542)+N($M542)+N($N542)+N($O542))</f>
        <v/>
      </c>
      <c r="Q542" s="18">
        <f>IF(OR($P542="",N($I542)=0),"",$P542/$I542)</f>
        <v/>
      </c>
      <c r="R542" s="18">
        <f>IF(OR($P542="",N($F542)=0),"",$P542/$F542)</f>
        <v/>
      </c>
      <c r="S542" s="21">
        <f>IF(OR($P542="",N($J542)=0),"",$P542/$J542)</f>
        <v/>
      </c>
      <c r="T542" s="22">
        <f>IF($S542="","",IF($S542&lt;=Configuración!$C$3,"En objetivo",IF($S542&lt;=Configuración!$C$4,"Alerta","Crítico")))</f>
        <v/>
      </c>
      <c r="U542" s="18">
        <f>IF(OR($Q542="",N(Configuración!$C$3)=0),"",$Q542/Configuración!$C$3)</f>
        <v/>
      </c>
      <c r="V542" s="22">
        <f>IF(OR($H542="",$I542=""),"",MAX(0,$H542-$I542))</f>
        <v/>
      </c>
      <c r="W542" s="16" t="n"/>
    </row>
    <row r="543">
      <c r="A543" s="19" t="n"/>
      <c r="B543" s="16" t="n"/>
      <c r="C543" s="16" t="n"/>
      <c r="D543" s="16" t="n"/>
      <c r="E543" s="16" t="n"/>
      <c r="F543" s="20" t="n"/>
      <c r="G543" s="20" t="n"/>
      <c r="H543" s="16" t="n"/>
      <c r="I543" s="16" t="n"/>
      <c r="J543" s="17" t="n"/>
      <c r="K543" s="17" t="n"/>
      <c r="L543" s="18">
        <f>IF($C543="","",N($F543)*N(IFERROR(INDEX('Vehículos y choferes'!$B$2:$B$16,MATCH($C543,'Vehículos y choferes'!$A$2:$A$16,0)),0))/100*N(IFERROR(INDEX('Vehículos y choferes'!$C$2:$C$16,MATCH($C543,'Vehículos y choferes'!$A$2:$A$16,0)),0)))</f>
        <v/>
      </c>
      <c r="M543" s="18">
        <f>IF($C543="","",N($F543)*N(IFERROR(INDEX('Vehículos y choferes'!$E$2:$E$16,MATCH($C543,'Vehículos y choferes'!$A$2:$A$16,0)),0)))</f>
        <v/>
      </c>
      <c r="N543" s="18">
        <f>IF($C543="","",N(IFERROR(INDEX('Vehículos y choferes'!$G$2:$G$16,MATCH($C543,'Vehículos y choferes'!$A$2:$A$16,0)),0)))</f>
        <v/>
      </c>
      <c r="O543" s="18">
        <f>IF(AND($D543="",$E543=""),"",N($G543)*(IF($D543="",0,IFERROR(INDEX('Vehículos y choferes'!$J$2:$J$31,MATCH($D543,'Vehículos y choferes'!$I$2:$I$31,0)),0))+IF($E543="",0,IFERROR(INDEX('Vehículos y choferes'!$J$2:$J$31,MATCH($E543,'Vehículos y choferes'!$I$2:$I$31,0)),0))))</f>
        <v/>
      </c>
      <c r="P543" s="18">
        <f>IF(AND($C543="",$D543=""),"",N($K543)+N($L543)+N($M543)+N($N543)+N($O543))</f>
        <v/>
      </c>
      <c r="Q543" s="18">
        <f>IF(OR($P543="",N($I543)=0),"",$P543/$I543)</f>
        <v/>
      </c>
      <c r="R543" s="18">
        <f>IF(OR($P543="",N($F543)=0),"",$P543/$F543)</f>
        <v/>
      </c>
      <c r="S543" s="21">
        <f>IF(OR($P543="",N($J543)=0),"",$P543/$J543)</f>
        <v/>
      </c>
      <c r="T543" s="22">
        <f>IF($S543="","",IF($S543&lt;=Configuración!$C$3,"En objetivo",IF($S543&lt;=Configuración!$C$4,"Alerta","Crítico")))</f>
        <v/>
      </c>
      <c r="U543" s="18">
        <f>IF(OR($Q543="",N(Configuración!$C$3)=0),"",$Q543/Configuración!$C$3)</f>
        <v/>
      </c>
      <c r="V543" s="22">
        <f>IF(OR($H543="",$I543=""),"",MAX(0,$H543-$I543))</f>
        <v/>
      </c>
      <c r="W543" s="16" t="n"/>
    </row>
    <row r="544">
      <c r="A544" s="19" t="n"/>
      <c r="B544" s="16" t="n"/>
      <c r="C544" s="16" t="n"/>
      <c r="D544" s="16" t="n"/>
      <c r="E544" s="16" t="n"/>
      <c r="F544" s="20" t="n"/>
      <c r="G544" s="20" t="n"/>
      <c r="H544" s="16" t="n"/>
      <c r="I544" s="16" t="n"/>
      <c r="J544" s="17" t="n"/>
      <c r="K544" s="17" t="n"/>
      <c r="L544" s="18">
        <f>IF($C544="","",N($F544)*N(IFERROR(INDEX('Vehículos y choferes'!$B$2:$B$16,MATCH($C544,'Vehículos y choferes'!$A$2:$A$16,0)),0))/100*N(IFERROR(INDEX('Vehículos y choferes'!$C$2:$C$16,MATCH($C544,'Vehículos y choferes'!$A$2:$A$16,0)),0)))</f>
        <v/>
      </c>
      <c r="M544" s="18">
        <f>IF($C544="","",N($F544)*N(IFERROR(INDEX('Vehículos y choferes'!$E$2:$E$16,MATCH($C544,'Vehículos y choferes'!$A$2:$A$16,0)),0)))</f>
        <v/>
      </c>
      <c r="N544" s="18">
        <f>IF($C544="","",N(IFERROR(INDEX('Vehículos y choferes'!$G$2:$G$16,MATCH($C544,'Vehículos y choferes'!$A$2:$A$16,0)),0)))</f>
        <v/>
      </c>
      <c r="O544" s="18">
        <f>IF(AND($D544="",$E544=""),"",N($G544)*(IF($D544="",0,IFERROR(INDEX('Vehículos y choferes'!$J$2:$J$31,MATCH($D544,'Vehículos y choferes'!$I$2:$I$31,0)),0))+IF($E544="",0,IFERROR(INDEX('Vehículos y choferes'!$J$2:$J$31,MATCH($E544,'Vehículos y choferes'!$I$2:$I$31,0)),0))))</f>
        <v/>
      </c>
      <c r="P544" s="18">
        <f>IF(AND($C544="",$D544=""),"",N($K544)+N($L544)+N($M544)+N($N544)+N($O544))</f>
        <v/>
      </c>
      <c r="Q544" s="18">
        <f>IF(OR($P544="",N($I544)=0),"",$P544/$I544)</f>
        <v/>
      </c>
      <c r="R544" s="18">
        <f>IF(OR($P544="",N($F544)=0),"",$P544/$F544)</f>
        <v/>
      </c>
      <c r="S544" s="21">
        <f>IF(OR($P544="",N($J544)=0),"",$P544/$J544)</f>
        <v/>
      </c>
      <c r="T544" s="22">
        <f>IF($S544="","",IF($S544&lt;=Configuración!$C$3,"En objetivo",IF($S544&lt;=Configuración!$C$4,"Alerta","Crítico")))</f>
        <v/>
      </c>
      <c r="U544" s="18">
        <f>IF(OR($Q544="",N(Configuración!$C$3)=0),"",$Q544/Configuración!$C$3)</f>
        <v/>
      </c>
      <c r="V544" s="22">
        <f>IF(OR($H544="",$I544=""),"",MAX(0,$H544-$I544))</f>
        <v/>
      </c>
      <c r="W544" s="16" t="n"/>
    </row>
    <row r="545">
      <c r="A545" s="19" t="n"/>
      <c r="B545" s="16" t="n"/>
      <c r="C545" s="16" t="n"/>
      <c r="D545" s="16" t="n"/>
      <c r="E545" s="16" t="n"/>
      <c r="F545" s="20" t="n"/>
      <c r="G545" s="20" t="n"/>
      <c r="H545" s="16" t="n"/>
      <c r="I545" s="16" t="n"/>
      <c r="J545" s="17" t="n"/>
      <c r="K545" s="17" t="n"/>
      <c r="L545" s="18">
        <f>IF($C545="","",N($F545)*N(IFERROR(INDEX('Vehículos y choferes'!$B$2:$B$16,MATCH($C545,'Vehículos y choferes'!$A$2:$A$16,0)),0))/100*N(IFERROR(INDEX('Vehículos y choferes'!$C$2:$C$16,MATCH($C545,'Vehículos y choferes'!$A$2:$A$16,0)),0)))</f>
        <v/>
      </c>
      <c r="M545" s="18">
        <f>IF($C545="","",N($F545)*N(IFERROR(INDEX('Vehículos y choferes'!$E$2:$E$16,MATCH($C545,'Vehículos y choferes'!$A$2:$A$16,0)),0)))</f>
        <v/>
      </c>
      <c r="N545" s="18">
        <f>IF($C545="","",N(IFERROR(INDEX('Vehículos y choferes'!$G$2:$G$16,MATCH($C545,'Vehículos y choferes'!$A$2:$A$16,0)),0)))</f>
        <v/>
      </c>
      <c r="O545" s="18">
        <f>IF(AND($D545="",$E545=""),"",N($G545)*(IF($D545="",0,IFERROR(INDEX('Vehículos y choferes'!$J$2:$J$31,MATCH($D545,'Vehículos y choferes'!$I$2:$I$31,0)),0))+IF($E545="",0,IFERROR(INDEX('Vehículos y choferes'!$J$2:$J$31,MATCH($E545,'Vehículos y choferes'!$I$2:$I$31,0)),0))))</f>
        <v/>
      </c>
      <c r="P545" s="18">
        <f>IF(AND($C545="",$D545=""),"",N($K545)+N($L545)+N($M545)+N($N545)+N($O545))</f>
        <v/>
      </c>
      <c r="Q545" s="18">
        <f>IF(OR($P545="",N($I545)=0),"",$P545/$I545)</f>
        <v/>
      </c>
      <c r="R545" s="18">
        <f>IF(OR($P545="",N($F545)=0),"",$P545/$F545)</f>
        <v/>
      </c>
      <c r="S545" s="21">
        <f>IF(OR($P545="",N($J545)=0),"",$P545/$J545)</f>
        <v/>
      </c>
      <c r="T545" s="22">
        <f>IF($S545="","",IF($S545&lt;=Configuración!$C$3,"En objetivo",IF($S545&lt;=Configuración!$C$4,"Alerta","Crítico")))</f>
        <v/>
      </c>
      <c r="U545" s="18">
        <f>IF(OR($Q545="",N(Configuración!$C$3)=0),"",$Q545/Configuración!$C$3)</f>
        <v/>
      </c>
      <c r="V545" s="22">
        <f>IF(OR($H545="",$I545=""),"",MAX(0,$H545-$I545))</f>
        <v/>
      </c>
      <c r="W545" s="16" t="n"/>
    </row>
    <row r="546">
      <c r="A546" s="19" t="n"/>
      <c r="B546" s="16" t="n"/>
      <c r="C546" s="16" t="n"/>
      <c r="D546" s="16" t="n"/>
      <c r="E546" s="16" t="n"/>
      <c r="F546" s="20" t="n"/>
      <c r="G546" s="20" t="n"/>
      <c r="H546" s="16" t="n"/>
      <c r="I546" s="16" t="n"/>
      <c r="J546" s="17" t="n"/>
      <c r="K546" s="17" t="n"/>
      <c r="L546" s="18">
        <f>IF($C546="","",N($F546)*N(IFERROR(INDEX('Vehículos y choferes'!$B$2:$B$16,MATCH($C546,'Vehículos y choferes'!$A$2:$A$16,0)),0))/100*N(IFERROR(INDEX('Vehículos y choferes'!$C$2:$C$16,MATCH($C546,'Vehículos y choferes'!$A$2:$A$16,0)),0)))</f>
        <v/>
      </c>
      <c r="M546" s="18">
        <f>IF($C546="","",N($F546)*N(IFERROR(INDEX('Vehículos y choferes'!$E$2:$E$16,MATCH($C546,'Vehículos y choferes'!$A$2:$A$16,0)),0)))</f>
        <v/>
      </c>
      <c r="N546" s="18">
        <f>IF($C546="","",N(IFERROR(INDEX('Vehículos y choferes'!$G$2:$G$16,MATCH($C546,'Vehículos y choferes'!$A$2:$A$16,0)),0)))</f>
        <v/>
      </c>
      <c r="O546" s="18">
        <f>IF(AND($D546="",$E546=""),"",N($G546)*(IF($D546="",0,IFERROR(INDEX('Vehículos y choferes'!$J$2:$J$31,MATCH($D546,'Vehículos y choferes'!$I$2:$I$31,0)),0))+IF($E546="",0,IFERROR(INDEX('Vehículos y choferes'!$J$2:$J$31,MATCH($E546,'Vehículos y choferes'!$I$2:$I$31,0)),0))))</f>
        <v/>
      </c>
      <c r="P546" s="18">
        <f>IF(AND($C546="",$D546=""),"",N($K546)+N($L546)+N($M546)+N($N546)+N($O546))</f>
        <v/>
      </c>
      <c r="Q546" s="18">
        <f>IF(OR($P546="",N($I546)=0),"",$P546/$I546)</f>
        <v/>
      </c>
      <c r="R546" s="18">
        <f>IF(OR($P546="",N($F546)=0),"",$P546/$F546)</f>
        <v/>
      </c>
      <c r="S546" s="21">
        <f>IF(OR($P546="",N($J546)=0),"",$P546/$J546)</f>
        <v/>
      </c>
      <c r="T546" s="22">
        <f>IF($S546="","",IF($S546&lt;=Configuración!$C$3,"En objetivo",IF($S546&lt;=Configuración!$C$4,"Alerta","Crítico")))</f>
        <v/>
      </c>
      <c r="U546" s="18">
        <f>IF(OR($Q546="",N(Configuración!$C$3)=0),"",$Q546/Configuración!$C$3)</f>
        <v/>
      </c>
      <c r="V546" s="22">
        <f>IF(OR($H546="",$I546=""),"",MAX(0,$H546-$I546))</f>
        <v/>
      </c>
      <c r="W546" s="16" t="n"/>
    </row>
    <row r="547">
      <c r="A547" s="19" t="n"/>
      <c r="B547" s="16" t="n"/>
      <c r="C547" s="16" t="n"/>
      <c r="D547" s="16" t="n"/>
      <c r="E547" s="16" t="n"/>
      <c r="F547" s="20" t="n"/>
      <c r="G547" s="20" t="n"/>
      <c r="H547" s="16" t="n"/>
      <c r="I547" s="16" t="n"/>
      <c r="J547" s="17" t="n"/>
      <c r="K547" s="17" t="n"/>
      <c r="L547" s="18">
        <f>IF($C547="","",N($F547)*N(IFERROR(INDEX('Vehículos y choferes'!$B$2:$B$16,MATCH($C547,'Vehículos y choferes'!$A$2:$A$16,0)),0))/100*N(IFERROR(INDEX('Vehículos y choferes'!$C$2:$C$16,MATCH($C547,'Vehículos y choferes'!$A$2:$A$16,0)),0)))</f>
        <v/>
      </c>
      <c r="M547" s="18">
        <f>IF($C547="","",N($F547)*N(IFERROR(INDEX('Vehículos y choferes'!$E$2:$E$16,MATCH($C547,'Vehículos y choferes'!$A$2:$A$16,0)),0)))</f>
        <v/>
      </c>
      <c r="N547" s="18">
        <f>IF($C547="","",N(IFERROR(INDEX('Vehículos y choferes'!$G$2:$G$16,MATCH($C547,'Vehículos y choferes'!$A$2:$A$16,0)),0)))</f>
        <v/>
      </c>
      <c r="O547" s="18">
        <f>IF(AND($D547="",$E547=""),"",N($G547)*(IF($D547="",0,IFERROR(INDEX('Vehículos y choferes'!$J$2:$J$31,MATCH($D547,'Vehículos y choferes'!$I$2:$I$31,0)),0))+IF($E547="",0,IFERROR(INDEX('Vehículos y choferes'!$J$2:$J$31,MATCH($E547,'Vehículos y choferes'!$I$2:$I$31,0)),0))))</f>
        <v/>
      </c>
      <c r="P547" s="18">
        <f>IF(AND($C547="",$D547=""),"",N($K547)+N($L547)+N($M547)+N($N547)+N($O547))</f>
        <v/>
      </c>
      <c r="Q547" s="18">
        <f>IF(OR($P547="",N($I547)=0),"",$P547/$I547)</f>
        <v/>
      </c>
      <c r="R547" s="18">
        <f>IF(OR($P547="",N($F547)=0),"",$P547/$F547)</f>
        <v/>
      </c>
      <c r="S547" s="21">
        <f>IF(OR($P547="",N($J547)=0),"",$P547/$J547)</f>
        <v/>
      </c>
      <c r="T547" s="22">
        <f>IF($S547="","",IF($S547&lt;=Configuración!$C$3,"En objetivo",IF($S547&lt;=Configuración!$C$4,"Alerta","Crítico")))</f>
        <v/>
      </c>
      <c r="U547" s="18">
        <f>IF(OR($Q547="",N(Configuración!$C$3)=0),"",$Q547/Configuración!$C$3)</f>
        <v/>
      </c>
      <c r="V547" s="22">
        <f>IF(OR($H547="",$I547=""),"",MAX(0,$H547-$I547))</f>
        <v/>
      </c>
      <c r="W547" s="16" t="n"/>
    </row>
    <row r="548">
      <c r="A548" s="19" t="n"/>
      <c r="B548" s="16" t="n"/>
      <c r="C548" s="16" t="n"/>
      <c r="D548" s="16" t="n"/>
      <c r="E548" s="16" t="n"/>
      <c r="F548" s="20" t="n"/>
      <c r="G548" s="20" t="n"/>
      <c r="H548" s="16" t="n"/>
      <c r="I548" s="16" t="n"/>
      <c r="J548" s="17" t="n"/>
      <c r="K548" s="17" t="n"/>
      <c r="L548" s="18">
        <f>IF($C548="","",N($F548)*N(IFERROR(INDEX('Vehículos y choferes'!$B$2:$B$16,MATCH($C548,'Vehículos y choferes'!$A$2:$A$16,0)),0))/100*N(IFERROR(INDEX('Vehículos y choferes'!$C$2:$C$16,MATCH($C548,'Vehículos y choferes'!$A$2:$A$16,0)),0)))</f>
        <v/>
      </c>
      <c r="M548" s="18">
        <f>IF($C548="","",N($F548)*N(IFERROR(INDEX('Vehículos y choferes'!$E$2:$E$16,MATCH($C548,'Vehículos y choferes'!$A$2:$A$16,0)),0)))</f>
        <v/>
      </c>
      <c r="N548" s="18">
        <f>IF($C548="","",N(IFERROR(INDEX('Vehículos y choferes'!$G$2:$G$16,MATCH($C548,'Vehículos y choferes'!$A$2:$A$16,0)),0)))</f>
        <v/>
      </c>
      <c r="O548" s="18">
        <f>IF(AND($D548="",$E548=""),"",N($G548)*(IF($D548="",0,IFERROR(INDEX('Vehículos y choferes'!$J$2:$J$31,MATCH($D548,'Vehículos y choferes'!$I$2:$I$31,0)),0))+IF($E548="",0,IFERROR(INDEX('Vehículos y choferes'!$J$2:$J$31,MATCH($E548,'Vehículos y choferes'!$I$2:$I$31,0)),0))))</f>
        <v/>
      </c>
      <c r="P548" s="18">
        <f>IF(AND($C548="",$D548=""),"",N($K548)+N($L548)+N($M548)+N($N548)+N($O548))</f>
        <v/>
      </c>
      <c r="Q548" s="18">
        <f>IF(OR($P548="",N($I548)=0),"",$P548/$I548)</f>
        <v/>
      </c>
      <c r="R548" s="18">
        <f>IF(OR($P548="",N($F548)=0),"",$P548/$F548)</f>
        <v/>
      </c>
      <c r="S548" s="21">
        <f>IF(OR($P548="",N($J548)=0),"",$P548/$J548)</f>
        <v/>
      </c>
      <c r="T548" s="22">
        <f>IF($S548="","",IF($S548&lt;=Configuración!$C$3,"En objetivo",IF($S548&lt;=Configuración!$C$4,"Alerta","Crítico")))</f>
        <v/>
      </c>
      <c r="U548" s="18">
        <f>IF(OR($Q548="",N(Configuración!$C$3)=0),"",$Q548/Configuración!$C$3)</f>
        <v/>
      </c>
      <c r="V548" s="22">
        <f>IF(OR($H548="",$I548=""),"",MAX(0,$H548-$I548))</f>
        <v/>
      </c>
      <c r="W548" s="16" t="n"/>
    </row>
    <row r="549">
      <c r="A549" s="19" t="n"/>
      <c r="B549" s="16" t="n"/>
      <c r="C549" s="16" t="n"/>
      <c r="D549" s="16" t="n"/>
      <c r="E549" s="16" t="n"/>
      <c r="F549" s="20" t="n"/>
      <c r="G549" s="20" t="n"/>
      <c r="H549" s="16" t="n"/>
      <c r="I549" s="16" t="n"/>
      <c r="J549" s="17" t="n"/>
      <c r="K549" s="17" t="n"/>
      <c r="L549" s="18">
        <f>IF($C549="","",N($F549)*N(IFERROR(INDEX('Vehículos y choferes'!$B$2:$B$16,MATCH($C549,'Vehículos y choferes'!$A$2:$A$16,0)),0))/100*N(IFERROR(INDEX('Vehículos y choferes'!$C$2:$C$16,MATCH($C549,'Vehículos y choferes'!$A$2:$A$16,0)),0)))</f>
        <v/>
      </c>
      <c r="M549" s="18">
        <f>IF($C549="","",N($F549)*N(IFERROR(INDEX('Vehículos y choferes'!$E$2:$E$16,MATCH($C549,'Vehículos y choferes'!$A$2:$A$16,0)),0)))</f>
        <v/>
      </c>
      <c r="N549" s="18">
        <f>IF($C549="","",N(IFERROR(INDEX('Vehículos y choferes'!$G$2:$G$16,MATCH($C549,'Vehículos y choferes'!$A$2:$A$16,0)),0)))</f>
        <v/>
      </c>
      <c r="O549" s="18">
        <f>IF(AND($D549="",$E549=""),"",N($G549)*(IF($D549="",0,IFERROR(INDEX('Vehículos y choferes'!$J$2:$J$31,MATCH($D549,'Vehículos y choferes'!$I$2:$I$31,0)),0))+IF($E549="",0,IFERROR(INDEX('Vehículos y choferes'!$J$2:$J$31,MATCH($E549,'Vehículos y choferes'!$I$2:$I$31,0)),0))))</f>
        <v/>
      </c>
      <c r="P549" s="18">
        <f>IF(AND($C549="",$D549=""),"",N($K549)+N($L549)+N($M549)+N($N549)+N($O549))</f>
        <v/>
      </c>
      <c r="Q549" s="18">
        <f>IF(OR($P549="",N($I549)=0),"",$P549/$I549)</f>
        <v/>
      </c>
      <c r="R549" s="18">
        <f>IF(OR($P549="",N($F549)=0),"",$P549/$F549)</f>
        <v/>
      </c>
      <c r="S549" s="21">
        <f>IF(OR($P549="",N($J549)=0),"",$P549/$J549)</f>
        <v/>
      </c>
      <c r="T549" s="22">
        <f>IF($S549="","",IF($S549&lt;=Configuración!$C$3,"En objetivo",IF($S549&lt;=Configuración!$C$4,"Alerta","Crítico")))</f>
        <v/>
      </c>
      <c r="U549" s="18">
        <f>IF(OR($Q549="",N(Configuración!$C$3)=0),"",$Q549/Configuración!$C$3)</f>
        <v/>
      </c>
      <c r="V549" s="22">
        <f>IF(OR($H549="",$I549=""),"",MAX(0,$H549-$I549))</f>
        <v/>
      </c>
      <c r="W549" s="16" t="n"/>
    </row>
    <row r="550">
      <c r="A550" s="19" t="n"/>
      <c r="B550" s="16" t="n"/>
      <c r="C550" s="16" t="n"/>
      <c r="D550" s="16" t="n"/>
      <c r="E550" s="16" t="n"/>
      <c r="F550" s="20" t="n"/>
      <c r="G550" s="20" t="n"/>
      <c r="H550" s="16" t="n"/>
      <c r="I550" s="16" t="n"/>
      <c r="J550" s="17" t="n"/>
      <c r="K550" s="17" t="n"/>
      <c r="L550" s="18">
        <f>IF($C550="","",N($F550)*N(IFERROR(INDEX('Vehículos y choferes'!$B$2:$B$16,MATCH($C550,'Vehículos y choferes'!$A$2:$A$16,0)),0))/100*N(IFERROR(INDEX('Vehículos y choferes'!$C$2:$C$16,MATCH($C550,'Vehículos y choferes'!$A$2:$A$16,0)),0)))</f>
        <v/>
      </c>
      <c r="M550" s="18">
        <f>IF($C550="","",N($F550)*N(IFERROR(INDEX('Vehículos y choferes'!$E$2:$E$16,MATCH($C550,'Vehículos y choferes'!$A$2:$A$16,0)),0)))</f>
        <v/>
      </c>
      <c r="N550" s="18">
        <f>IF($C550="","",N(IFERROR(INDEX('Vehículos y choferes'!$G$2:$G$16,MATCH($C550,'Vehículos y choferes'!$A$2:$A$16,0)),0)))</f>
        <v/>
      </c>
      <c r="O550" s="18">
        <f>IF(AND($D550="",$E550=""),"",N($G550)*(IF($D550="",0,IFERROR(INDEX('Vehículos y choferes'!$J$2:$J$31,MATCH($D550,'Vehículos y choferes'!$I$2:$I$31,0)),0))+IF($E550="",0,IFERROR(INDEX('Vehículos y choferes'!$J$2:$J$31,MATCH($E550,'Vehículos y choferes'!$I$2:$I$31,0)),0))))</f>
        <v/>
      </c>
      <c r="P550" s="18">
        <f>IF(AND($C550="",$D550=""),"",N($K550)+N($L550)+N($M550)+N($N550)+N($O550))</f>
        <v/>
      </c>
      <c r="Q550" s="18">
        <f>IF(OR($P550="",N($I550)=0),"",$P550/$I550)</f>
        <v/>
      </c>
      <c r="R550" s="18">
        <f>IF(OR($P550="",N($F550)=0),"",$P550/$F550)</f>
        <v/>
      </c>
      <c r="S550" s="21">
        <f>IF(OR($P550="",N($J550)=0),"",$P550/$J550)</f>
        <v/>
      </c>
      <c r="T550" s="22">
        <f>IF($S550="","",IF($S550&lt;=Configuración!$C$3,"En objetivo",IF($S550&lt;=Configuración!$C$4,"Alerta","Crítico")))</f>
        <v/>
      </c>
      <c r="U550" s="18">
        <f>IF(OR($Q550="",N(Configuración!$C$3)=0),"",$Q550/Configuración!$C$3)</f>
        <v/>
      </c>
      <c r="V550" s="22">
        <f>IF(OR($H550="",$I550=""),"",MAX(0,$H550-$I550))</f>
        <v/>
      </c>
      <c r="W550" s="16" t="n"/>
    </row>
    <row r="551">
      <c r="A551" s="19" t="n"/>
      <c r="B551" s="16" t="n"/>
      <c r="C551" s="16" t="n"/>
      <c r="D551" s="16" t="n"/>
      <c r="E551" s="16" t="n"/>
      <c r="F551" s="20" t="n"/>
      <c r="G551" s="20" t="n"/>
      <c r="H551" s="16" t="n"/>
      <c r="I551" s="16" t="n"/>
      <c r="J551" s="17" t="n"/>
      <c r="K551" s="17" t="n"/>
      <c r="L551" s="18">
        <f>IF($C551="","",N($F551)*N(IFERROR(INDEX('Vehículos y choferes'!$B$2:$B$16,MATCH($C551,'Vehículos y choferes'!$A$2:$A$16,0)),0))/100*N(IFERROR(INDEX('Vehículos y choferes'!$C$2:$C$16,MATCH($C551,'Vehículos y choferes'!$A$2:$A$16,0)),0)))</f>
        <v/>
      </c>
      <c r="M551" s="18">
        <f>IF($C551="","",N($F551)*N(IFERROR(INDEX('Vehículos y choferes'!$E$2:$E$16,MATCH($C551,'Vehículos y choferes'!$A$2:$A$16,0)),0)))</f>
        <v/>
      </c>
      <c r="N551" s="18">
        <f>IF($C551="","",N(IFERROR(INDEX('Vehículos y choferes'!$G$2:$G$16,MATCH($C551,'Vehículos y choferes'!$A$2:$A$16,0)),0)))</f>
        <v/>
      </c>
      <c r="O551" s="18">
        <f>IF(AND($D551="",$E551=""),"",N($G551)*(IF($D551="",0,IFERROR(INDEX('Vehículos y choferes'!$J$2:$J$31,MATCH($D551,'Vehículos y choferes'!$I$2:$I$31,0)),0))+IF($E551="",0,IFERROR(INDEX('Vehículos y choferes'!$J$2:$J$31,MATCH($E551,'Vehículos y choferes'!$I$2:$I$31,0)),0))))</f>
        <v/>
      </c>
      <c r="P551" s="18">
        <f>IF(AND($C551="",$D551=""),"",N($K551)+N($L551)+N($M551)+N($N551)+N($O551))</f>
        <v/>
      </c>
      <c r="Q551" s="18">
        <f>IF(OR($P551="",N($I551)=0),"",$P551/$I551)</f>
        <v/>
      </c>
      <c r="R551" s="18">
        <f>IF(OR($P551="",N($F551)=0),"",$P551/$F551)</f>
        <v/>
      </c>
      <c r="S551" s="21">
        <f>IF(OR($P551="",N($J551)=0),"",$P551/$J551)</f>
        <v/>
      </c>
      <c r="T551" s="22">
        <f>IF($S551="","",IF($S551&lt;=Configuración!$C$3,"En objetivo",IF($S551&lt;=Configuración!$C$4,"Alerta","Crítico")))</f>
        <v/>
      </c>
      <c r="U551" s="18">
        <f>IF(OR($Q551="",N(Configuración!$C$3)=0),"",$Q551/Configuración!$C$3)</f>
        <v/>
      </c>
      <c r="V551" s="22">
        <f>IF(OR($H551="",$I551=""),"",MAX(0,$H551-$I551))</f>
        <v/>
      </c>
      <c r="W551" s="16" t="n"/>
    </row>
    <row r="552">
      <c r="A552" s="19" t="n"/>
      <c r="B552" s="16" t="n"/>
      <c r="C552" s="16" t="n"/>
      <c r="D552" s="16" t="n"/>
      <c r="E552" s="16" t="n"/>
      <c r="F552" s="20" t="n"/>
      <c r="G552" s="20" t="n"/>
      <c r="H552" s="16" t="n"/>
      <c r="I552" s="16" t="n"/>
      <c r="J552" s="17" t="n"/>
      <c r="K552" s="17" t="n"/>
      <c r="L552" s="18">
        <f>IF($C552="","",N($F552)*N(IFERROR(INDEX('Vehículos y choferes'!$B$2:$B$16,MATCH($C552,'Vehículos y choferes'!$A$2:$A$16,0)),0))/100*N(IFERROR(INDEX('Vehículos y choferes'!$C$2:$C$16,MATCH($C552,'Vehículos y choferes'!$A$2:$A$16,0)),0)))</f>
        <v/>
      </c>
      <c r="M552" s="18">
        <f>IF($C552="","",N($F552)*N(IFERROR(INDEX('Vehículos y choferes'!$E$2:$E$16,MATCH($C552,'Vehículos y choferes'!$A$2:$A$16,0)),0)))</f>
        <v/>
      </c>
      <c r="N552" s="18">
        <f>IF($C552="","",N(IFERROR(INDEX('Vehículos y choferes'!$G$2:$G$16,MATCH($C552,'Vehículos y choferes'!$A$2:$A$16,0)),0)))</f>
        <v/>
      </c>
      <c r="O552" s="18">
        <f>IF(AND($D552="",$E552=""),"",N($G552)*(IF($D552="",0,IFERROR(INDEX('Vehículos y choferes'!$J$2:$J$31,MATCH($D552,'Vehículos y choferes'!$I$2:$I$31,0)),0))+IF($E552="",0,IFERROR(INDEX('Vehículos y choferes'!$J$2:$J$31,MATCH($E552,'Vehículos y choferes'!$I$2:$I$31,0)),0))))</f>
        <v/>
      </c>
      <c r="P552" s="18">
        <f>IF(AND($C552="",$D552=""),"",N($K552)+N($L552)+N($M552)+N($N552)+N($O552))</f>
        <v/>
      </c>
      <c r="Q552" s="18">
        <f>IF(OR($P552="",N($I552)=0),"",$P552/$I552)</f>
        <v/>
      </c>
      <c r="R552" s="18">
        <f>IF(OR($P552="",N($F552)=0),"",$P552/$F552)</f>
        <v/>
      </c>
      <c r="S552" s="21">
        <f>IF(OR($P552="",N($J552)=0),"",$P552/$J552)</f>
        <v/>
      </c>
      <c r="T552" s="22">
        <f>IF($S552="","",IF($S552&lt;=Configuración!$C$3,"En objetivo",IF($S552&lt;=Configuración!$C$4,"Alerta","Crítico")))</f>
        <v/>
      </c>
      <c r="U552" s="18">
        <f>IF(OR($Q552="",N(Configuración!$C$3)=0),"",$Q552/Configuración!$C$3)</f>
        <v/>
      </c>
      <c r="V552" s="22">
        <f>IF(OR($H552="",$I552=""),"",MAX(0,$H552-$I552))</f>
        <v/>
      </c>
      <c r="W552" s="16" t="n"/>
    </row>
    <row r="553">
      <c r="A553" s="19" t="n"/>
      <c r="B553" s="16" t="n"/>
      <c r="C553" s="16" t="n"/>
      <c r="D553" s="16" t="n"/>
      <c r="E553" s="16" t="n"/>
      <c r="F553" s="20" t="n"/>
      <c r="G553" s="20" t="n"/>
      <c r="H553" s="16" t="n"/>
      <c r="I553" s="16" t="n"/>
      <c r="J553" s="17" t="n"/>
      <c r="K553" s="17" t="n"/>
      <c r="L553" s="18">
        <f>IF($C553="","",N($F553)*N(IFERROR(INDEX('Vehículos y choferes'!$B$2:$B$16,MATCH($C553,'Vehículos y choferes'!$A$2:$A$16,0)),0))/100*N(IFERROR(INDEX('Vehículos y choferes'!$C$2:$C$16,MATCH($C553,'Vehículos y choferes'!$A$2:$A$16,0)),0)))</f>
        <v/>
      </c>
      <c r="M553" s="18">
        <f>IF($C553="","",N($F553)*N(IFERROR(INDEX('Vehículos y choferes'!$E$2:$E$16,MATCH($C553,'Vehículos y choferes'!$A$2:$A$16,0)),0)))</f>
        <v/>
      </c>
      <c r="N553" s="18">
        <f>IF($C553="","",N(IFERROR(INDEX('Vehículos y choferes'!$G$2:$G$16,MATCH($C553,'Vehículos y choferes'!$A$2:$A$16,0)),0)))</f>
        <v/>
      </c>
      <c r="O553" s="18">
        <f>IF(AND($D553="",$E553=""),"",N($G553)*(IF($D553="",0,IFERROR(INDEX('Vehículos y choferes'!$J$2:$J$31,MATCH($D553,'Vehículos y choferes'!$I$2:$I$31,0)),0))+IF($E553="",0,IFERROR(INDEX('Vehículos y choferes'!$J$2:$J$31,MATCH($E553,'Vehículos y choferes'!$I$2:$I$31,0)),0))))</f>
        <v/>
      </c>
      <c r="P553" s="18">
        <f>IF(AND($C553="",$D553=""),"",N($K553)+N($L553)+N($M553)+N($N553)+N($O553))</f>
        <v/>
      </c>
      <c r="Q553" s="18">
        <f>IF(OR($P553="",N($I553)=0),"",$P553/$I553)</f>
        <v/>
      </c>
      <c r="R553" s="18">
        <f>IF(OR($P553="",N($F553)=0),"",$P553/$F553)</f>
        <v/>
      </c>
      <c r="S553" s="21">
        <f>IF(OR($P553="",N($J553)=0),"",$P553/$J553)</f>
        <v/>
      </c>
      <c r="T553" s="22">
        <f>IF($S553="","",IF($S553&lt;=Configuración!$C$3,"En objetivo",IF($S553&lt;=Configuración!$C$4,"Alerta","Crítico")))</f>
        <v/>
      </c>
      <c r="U553" s="18">
        <f>IF(OR($Q553="",N(Configuración!$C$3)=0),"",$Q553/Configuración!$C$3)</f>
        <v/>
      </c>
      <c r="V553" s="22">
        <f>IF(OR($H553="",$I553=""),"",MAX(0,$H553-$I553))</f>
        <v/>
      </c>
      <c r="W553" s="16" t="n"/>
    </row>
    <row r="554">
      <c r="A554" s="19" t="n"/>
      <c r="B554" s="16" t="n"/>
      <c r="C554" s="16" t="n"/>
      <c r="D554" s="16" t="n"/>
      <c r="E554" s="16" t="n"/>
      <c r="F554" s="20" t="n"/>
      <c r="G554" s="20" t="n"/>
      <c r="H554" s="16" t="n"/>
      <c r="I554" s="16" t="n"/>
      <c r="J554" s="17" t="n"/>
      <c r="K554" s="17" t="n"/>
      <c r="L554" s="18">
        <f>IF($C554="","",N($F554)*N(IFERROR(INDEX('Vehículos y choferes'!$B$2:$B$16,MATCH($C554,'Vehículos y choferes'!$A$2:$A$16,0)),0))/100*N(IFERROR(INDEX('Vehículos y choferes'!$C$2:$C$16,MATCH($C554,'Vehículos y choferes'!$A$2:$A$16,0)),0)))</f>
        <v/>
      </c>
      <c r="M554" s="18">
        <f>IF($C554="","",N($F554)*N(IFERROR(INDEX('Vehículos y choferes'!$E$2:$E$16,MATCH($C554,'Vehículos y choferes'!$A$2:$A$16,0)),0)))</f>
        <v/>
      </c>
      <c r="N554" s="18">
        <f>IF($C554="","",N(IFERROR(INDEX('Vehículos y choferes'!$G$2:$G$16,MATCH($C554,'Vehículos y choferes'!$A$2:$A$16,0)),0)))</f>
        <v/>
      </c>
      <c r="O554" s="18">
        <f>IF(AND($D554="",$E554=""),"",N($G554)*(IF($D554="",0,IFERROR(INDEX('Vehículos y choferes'!$J$2:$J$31,MATCH($D554,'Vehículos y choferes'!$I$2:$I$31,0)),0))+IF($E554="",0,IFERROR(INDEX('Vehículos y choferes'!$J$2:$J$31,MATCH($E554,'Vehículos y choferes'!$I$2:$I$31,0)),0))))</f>
        <v/>
      </c>
      <c r="P554" s="18">
        <f>IF(AND($C554="",$D554=""),"",N($K554)+N($L554)+N($M554)+N($N554)+N($O554))</f>
        <v/>
      </c>
      <c r="Q554" s="18">
        <f>IF(OR($P554="",N($I554)=0),"",$P554/$I554)</f>
        <v/>
      </c>
      <c r="R554" s="18">
        <f>IF(OR($P554="",N($F554)=0),"",$P554/$F554)</f>
        <v/>
      </c>
      <c r="S554" s="21">
        <f>IF(OR($P554="",N($J554)=0),"",$P554/$J554)</f>
        <v/>
      </c>
      <c r="T554" s="22">
        <f>IF($S554="","",IF($S554&lt;=Configuración!$C$3,"En objetivo",IF($S554&lt;=Configuración!$C$4,"Alerta","Crítico")))</f>
        <v/>
      </c>
      <c r="U554" s="18">
        <f>IF(OR($Q554="",N(Configuración!$C$3)=0),"",$Q554/Configuración!$C$3)</f>
        <v/>
      </c>
      <c r="V554" s="22">
        <f>IF(OR($H554="",$I554=""),"",MAX(0,$H554-$I554))</f>
        <v/>
      </c>
      <c r="W554" s="16" t="n"/>
    </row>
    <row r="555">
      <c r="A555" s="19" t="n"/>
      <c r="B555" s="16" t="n"/>
      <c r="C555" s="16" t="n"/>
      <c r="D555" s="16" t="n"/>
      <c r="E555" s="16" t="n"/>
      <c r="F555" s="20" t="n"/>
      <c r="G555" s="20" t="n"/>
      <c r="H555" s="16" t="n"/>
      <c r="I555" s="16" t="n"/>
      <c r="J555" s="17" t="n"/>
      <c r="K555" s="17" t="n"/>
      <c r="L555" s="18">
        <f>IF($C555="","",N($F555)*N(IFERROR(INDEX('Vehículos y choferes'!$B$2:$B$16,MATCH($C555,'Vehículos y choferes'!$A$2:$A$16,0)),0))/100*N(IFERROR(INDEX('Vehículos y choferes'!$C$2:$C$16,MATCH($C555,'Vehículos y choferes'!$A$2:$A$16,0)),0)))</f>
        <v/>
      </c>
      <c r="M555" s="18">
        <f>IF($C555="","",N($F555)*N(IFERROR(INDEX('Vehículos y choferes'!$E$2:$E$16,MATCH($C555,'Vehículos y choferes'!$A$2:$A$16,0)),0)))</f>
        <v/>
      </c>
      <c r="N555" s="18">
        <f>IF($C555="","",N(IFERROR(INDEX('Vehículos y choferes'!$G$2:$G$16,MATCH($C555,'Vehículos y choferes'!$A$2:$A$16,0)),0)))</f>
        <v/>
      </c>
      <c r="O555" s="18">
        <f>IF(AND($D555="",$E555=""),"",N($G555)*(IF($D555="",0,IFERROR(INDEX('Vehículos y choferes'!$J$2:$J$31,MATCH($D555,'Vehículos y choferes'!$I$2:$I$31,0)),0))+IF($E555="",0,IFERROR(INDEX('Vehículos y choferes'!$J$2:$J$31,MATCH($E555,'Vehículos y choferes'!$I$2:$I$31,0)),0))))</f>
        <v/>
      </c>
      <c r="P555" s="18">
        <f>IF(AND($C555="",$D555=""),"",N($K555)+N($L555)+N($M555)+N($N555)+N($O555))</f>
        <v/>
      </c>
      <c r="Q555" s="18">
        <f>IF(OR($P555="",N($I555)=0),"",$P555/$I555)</f>
        <v/>
      </c>
      <c r="R555" s="18">
        <f>IF(OR($P555="",N($F555)=0),"",$P555/$F555)</f>
        <v/>
      </c>
      <c r="S555" s="21">
        <f>IF(OR($P555="",N($J555)=0),"",$P555/$J555)</f>
        <v/>
      </c>
      <c r="T555" s="22">
        <f>IF($S555="","",IF($S555&lt;=Configuración!$C$3,"En objetivo",IF($S555&lt;=Configuración!$C$4,"Alerta","Crítico")))</f>
        <v/>
      </c>
      <c r="U555" s="18">
        <f>IF(OR($Q555="",N(Configuración!$C$3)=0),"",$Q555/Configuración!$C$3)</f>
        <v/>
      </c>
      <c r="V555" s="22">
        <f>IF(OR($H555="",$I555=""),"",MAX(0,$H555-$I555))</f>
        <v/>
      </c>
      <c r="W555" s="16" t="n"/>
    </row>
    <row r="556">
      <c r="A556" s="19" t="n"/>
      <c r="B556" s="16" t="n"/>
      <c r="C556" s="16" t="n"/>
      <c r="D556" s="16" t="n"/>
      <c r="E556" s="16" t="n"/>
      <c r="F556" s="20" t="n"/>
      <c r="G556" s="20" t="n"/>
      <c r="H556" s="16" t="n"/>
      <c r="I556" s="16" t="n"/>
      <c r="J556" s="17" t="n"/>
      <c r="K556" s="17" t="n"/>
      <c r="L556" s="18">
        <f>IF($C556="","",N($F556)*N(IFERROR(INDEX('Vehículos y choferes'!$B$2:$B$16,MATCH($C556,'Vehículos y choferes'!$A$2:$A$16,0)),0))/100*N(IFERROR(INDEX('Vehículos y choferes'!$C$2:$C$16,MATCH($C556,'Vehículos y choferes'!$A$2:$A$16,0)),0)))</f>
        <v/>
      </c>
      <c r="M556" s="18">
        <f>IF($C556="","",N($F556)*N(IFERROR(INDEX('Vehículos y choferes'!$E$2:$E$16,MATCH($C556,'Vehículos y choferes'!$A$2:$A$16,0)),0)))</f>
        <v/>
      </c>
      <c r="N556" s="18">
        <f>IF($C556="","",N(IFERROR(INDEX('Vehículos y choferes'!$G$2:$G$16,MATCH($C556,'Vehículos y choferes'!$A$2:$A$16,0)),0)))</f>
        <v/>
      </c>
      <c r="O556" s="18">
        <f>IF(AND($D556="",$E556=""),"",N($G556)*(IF($D556="",0,IFERROR(INDEX('Vehículos y choferes'!$J$2:$J$31,MATCH($D556,'Vehículos y choferes'!$I$2:$I$31,0)),0))+IF($E556="",0,IFERROR(INDEX('Vehículos y choferes'!$J$2:$J$31,MATCH($E556,'Vehículos y choferes'!$I$2:$I$31,0)),0))))</f>
        <v/>
      </c>
      <c r="P556" s="18">
        <f>IF(AND($C556="",$D556=""),"",N($K556)+N($L556)+N($M556)+N($N556)+N($O556))</f>
        <v/>
      </c>
      <c r="Q556" s="18">
        <f>IF(OR($P556="",N($I556)=0),"",$P556/$I556)</f>
        <v/>
      </c>
      <c r="R556" s="18">
        <f>IF(OR($P556="",N($F556)=0),"",$P556/$F556)</f>
        <v/>
      </c>
      <c r="S556" s="21">
        <f>IF(OR($P556="",N($J556)=0),"",$P556/$J556)</f>
        <v/>
      </c>
      <c r="T556" s="22">
        <f>IF($S556="","",IF($S556&lt;=Configuración!$C$3,"En objetivo",IF($S556&lt;=Configuración!$C$4,"Alerta","Crítico")))</f>
        <v/>
      </c>
      <c r="U556" s="18">
        <f>IF(OR($Q556="",N(Configuración!$C$3)=0),"",$Q556/Configuración!$C$3)</f>
        <v/>
      </c>
      <c r="V556" s="22">
        <f>IF(OR($H556="",$I556=""),"",MAX(0,$H556-$I556))</f>
        <v/>
      </c>
      <c r="W556" s="16" t="n"/>
    </row>
    <row r="557">
      <c r="A557" s="19" t="n"/>
      <c r="B557" s="16" t="n"/>
      <c r="C557" s="16" t="n"/>
      <c r="D557" s="16" t="n"/>
      <c r="E557" s="16" t="n"/>
      <c r="F557" s="20" t="n"/>
      <c r="G557" s="20" t="n"/>
      <c r="H557" s="16" t="n"/>
      <c r="I557" s="16" t="n"/>
      <c r="J557" s="17" t="n"/>
      <c r="K557" s="17" t="n"/>
      <c r="L557" s="18">
        <f>IF($C557="","",N($F557)*N(IFERROR(INDEX('Vehículos y choferes'!$B$2:$B$16,MATCH($C557,'Vehículos y choferes'!$A$2:$A$16,0)),0))/100*N(IFERROR(INDEX('Vehículos y choferes'!$C$2:$C$16,MATCH($C557,'Vehículos y choferes'!$A$2:$A$16,0)),0)))</f>
        <v/>
      </c>
      <c r="M557" s="18">
        <f>IF($C557="","",N($F557)*N(IFERROR(INDEX('Vehículos y choferes'!$E$2:$E$16,MATCH($C557,'Vehículos y choferes'!$A$2:$A$16,0)),0)))</f>
        <v/>
      </c>
      <c r="N557" s="18">
        <f>IF($C557="","",N(IFERROR(INDEX('Vehículos y choferes'!$G$2:$G$16,MATCH($C557,'Vehículos y choferes'!$A$2:$A$16,0)),0)))</f>
        <v/>
      </c>
      <c r="O557" s="18">
        <f>IF(AND($D557="",$E557=""),"",N($G557)*(IF($D557="",0,IFERROR(INDEX('Vehículos y choferes'!$J$2:$J$31,MATCH($D557,'Vehículos y choferes'!$I$2:$I$31,0)),0))+IF($E557="",0,IFERROR(INDEX('Vehículos y choferes'!$J$2:$J$31,MATCH($E557,'Vehículos y choferes'!$I$2:$I$31,0)),0))))</f>
        <v/>
      </c>
      <c r="P557" s="18">
        <f>IF(AND($C557="",$D557=""),"",N($K557)+N($L557)+N($M557)+N($N557)+N($O557))</f>
        <v/>
      </c>
      <c r="Q557" s="18">
        <f>IF(OR($P557="",N($I557)=0),"",$P557/$I557)</f>
        <v/>
      </c>
      <c r="R557" s="18">
        <f>IF(OR($P557="",N($F557)=0),"",$P557/$F557)</f>
        <v/>
      </c>
      <c r="S557" s="21">
        <f>IF(OR($P557="",N($J557)=0),"",$P557/$J557)</f>
        <v/>
      </c>
      <c r="T557" s="22">
        <f>IF($S557="","",IF($S557&lt;=Configuración!$C$3,"En objetivo",IF($S557&lt;=Configuración!$C$4,"Alerta","Crítico")))</f>
        <v/>
      </c>
      <c r="U557" s="18">
        <f>IF(OR($Q557="",N(Configuración!$C$3)=0),"",$Q557/Configuración!$C$3)</f>
        <v/>
      </c>
      <c r="V557" s="22">
        <f>IF(OR($H557="",$I557=""),"",MAX(0,$H557-$I557))</f>
        <v/>
      </c>
      <c r="W557" s="16" t="n"/>
    </row>
    <row r="558">
      <c r="A558" s="19" t="n"/>
      <c r="B558" s="16" t="n"/>
      <c r="C558" s="16" t="n"/>
      <c r="D558" s="16" t="n"/>
      <c r="E558" s="16" t="n"/>
      <c r="F558" s="20" t="n"/>
      <c r="G558" s="20" t="n"/>
      <c r="H558" s="16" t="n"/>
      <c r="I558" s="16" t="n"/>
      <c r="J558" s="17" t="n"/>
      <c r="K558" s="17" t="n"/>
      <c r="L558" s="18">
        <f>IF($C558="","",N($F558)*N(IFERROR(INDEX('Vehículos y choferes'!$B$2:$B$16,MATCH($C558,'Vehículos y choferes'!$A$2:$A$16,0)),0))/100*N(IFERROR(INDEX('Vehículos y choferes'!$C$2:$C$16,MATCH($C558,'Vehículos y choferes'!$A$2:$A$16,0)),0)))</f>
        <v/>
      </c>
      <c r="M558" s="18">
        <f>IF($C558="","",N($F558)*N(IFERROR(INDEX('Vehículos y choferes'!$E$2:$E$16,MATCH($C558,'Vehículos y choferes'!$A$2:$A$16,0)),0)))</f>
        <v/>
      </c>
      <c r="N558" s="18">
        <f>IF($C558="","",N(IFERROR(INDEX('Vehículos y choferes'!$G$2:$G$16,MATCH($C558,'Vehículos y choferes'!$A$2:$A$16,0)),0)))</f>
        <v/>
      </c>
      <c r="O558" s="18">
        <f>IF(AND($D558="",$E558=""),"",N($G558)*(IF($D558="",0,IFERROR(INDEX('Vehículos y choferes'!$J$2:$J$31,MATCH($D558,'Vehículos y choferes'!$I$2:$I$31,0)),0))+IF($E558="",0,IFERROR(INDEX('Vehículos y choferes'!$J$2:$J$31,MATCH($E558,'Vehículos y choferes'!$I$2:$I$31,0)),0))))</f>
        <v/>
      </c>
      <c r="P558" s="18">
        <f>IF(AND($C558="",$D558=""),"",N($K558)+N($L558)+N($M558)+N($N558)+N($O558))</f>
        <v/>
      </c>
      <c r="Q558" s="18">
        <f>IF(OR($P558="",N($I558)=0),"",$P558/$I558)</f>
        <v/>
      </c>
      <c r="R558" s="18">
        <f>IF(OR($P558="",N($F558)=0),"",$P558/$F558)</f>
        <v/>
      </c>
      <c r="S558" s="21">
        <f>IF(OR($P558="",N($J558)=0),"",$P558/$J558)</f>
        <v/>
      </c>
      <c r="T558" s="22">
        <f>IF($S558="","",IF($S558&lt;=Configuración!$C$3,"En objetivo",IF($S558&lt;=Configuración!$C$4,"Alerta","Crítico")))</f>
        <v/>
      </c>
      <c r="U558" s="18">
        <f>IF(OR($Q558="",N(Configuración!$C$3)=0),"",$Q558/Configuración!$C$3)</f>
        <v/>
      </c>
      <c r="V558" s="22">
        <f>IF(OR($H558="",$I558=""),"",MAX(0,$H558-$I558))</f>
        <v/>
      </c>
      <c r="W558" s="16" t="n"/>
    </row>
    <row r="559">
      <c r="A559" s="19" t="n"/>
      <c r="B559" s="16" t="n"/>
      <c r="C559" s="16" t="n"/>
      <c r="D559" s="16" t="n"/>
      <c r="E559" s="16" t="n"/>
      <c r="F559" s="20" t="n"/>
      <c r="G559" s="20" t="n"/>
      <c r="H559" s="16" t="n"/>
      <c r="I559" s="16" t="n"/>
      <c r="J559" s="17" t="n"/>
      <c r="K559" s="17" t="n"/>
      <c r="L559" s="18">
        <f>IF($C559="","",N($F559)*N(IFERROR(INDEX('Vehículos y choferes'!$B$2:$B$16,MATCH($C559,'Vehículos y choferes'!$A$2:$A$16,0)),0))/100*N(IFERROR(INDEX('Vehículos y choferes'!$C$2:$C$16,MATCH($C559,'Vehículos y choferes'!$A$2:$A$16,0)),0)))</f>
        <v/>
      </c>
      <c r="M559" s="18">
        <f>IF($C559="","",N($F559)*N(IFERROR(INDEX('Vehículos y choferes'!$E$2:$E$16,MATCH($C559,'Vehículos y choferes'!$A$2:$A$16,0)),0)))</f>
        <v/>
      </c>
      <c r="N559" s="18">
        <f>IF($C559="","",N(IFERROR(INDEX('Vehículos y choferes'!$G$2:$G$16,MATCH($C559,'Vehículos y choferes'!$A$2:$A$16,0)),0)))</f>
        <v/>
      </c>
      <c r="O559" s="18">
        <f>IF(AND($D559="",$E559=""),"",N($G559)*(IF($D559="",0,IFERROR(INDEX('Vehículos y choferes'!$J$2:$J$31,MATCH($D559,'Vehículos y choferes'!$I$2:$I$31,0)),0))+IF($E559="",0,IFERROR(INDEX('Vehículos y choferes'!$J$2:$J$31,MATCH($E559,'Vehículos y choferes'!$I$2:$I$31,0)),0))))</f>
        <v/>
      </c>
      <c r="P559" s="18">
        <f>IF(AND($C559="",$D559=""),"",N($K559)+N($L559)+N($M559)+N($N559)+N($O559))</f>
        <v/>
      </c>
      <c r="Q559" s="18">
        <f>IF(OR($P559="",N($I559)=0),"",$P559/$I559)</f>
        <v/>
      </c>
      <c r="R559" s="18">
        <f>IF(OR($P559="",N($F559)=0),"",$P559/$F559)</f>
        <v/>
      </c>
      <c r="S559" s="21">
        <f>IF(OR($P559="",N($J559)=0),"",$P559/$J559)</f>
        <v/>
      </c>
      <c r="T559" s="22">
        <f>IF($S559="","",IF($S559&lt;=Configuración!$C$3,"En objetivo",IF($S559&lt;=Configuración!$C$4,"Alerta","Crítico")))</f>
        <v/>
      </c>
      <c r="U559" s="18">
        <f>IF(OR($Q559="",N(Configuración!$C$3)=0),"",$Q559/Configuración!$C$3)</f>
        <v/>
      </c>
      <c r="V559" s="22">
        <f>IF(OR($H559="",$I559=""),"",MAX(0,$H559-$I559))</f>
        <v/>
      </c>
      <c r="W559" s="16" t="n"/>
    </row>
    <row r="560">
      <c r="A560" s="19" t="n"/>
      <c r="B560" s="16" t="n"/>
      <c r="C560" s="16" t="n"/>
      <c r="D560" s="16" t="n"/>
      <c r="E560" s="16" t="n"/>
      <c r="F560" s="20" t="n"/>
      <c r="G560" s="20" t="n"/>
      <c r="H560" s="16" t="n"/>
      <c r="I560" s="16" t="n"/>
      <c r="J560" s="17" t="n"/>
      <c r="K560" s="17" t="n"/>
      <c r="L560" s="18">
        <f>IF($C560="","",N($F560)*N(IFERROR(INDEX('Vehículos y choferes'!$B$2:$B$16,MATCH($C560,'Vehículos y choferes'!$A$2:$A$16,0)),0))/100*N(IFERROR(INDEX('Vehículos y choferes'!$C$2:$C$16,MATCH($C560,'Vehículos y choferes'!$A$2:$A$16,0)),0)))</f>
        <v/>
      </c>
      <c r="M560" s="18">
        <f>IF($C560="","",N($F560)*N(IFERROR(INDEX('Vehículos y choferes'!$E$2:$E$16,MATCH($C560,'Vehículos y choferes'!$A$2:$A$16,0)),0)))</f>
        <v/>
      </c>
      <c r="N560" s="18">
        <f>IF($C560="","",N(IFERROR(INDEX('Vehículos y choferes'!$G$2:$G$16,MATCH($C560,'Vehículos y choferes'!$A$2:$A$16,0)),0)))</f>
        <v/>
      </c>
      <c r="O560" s="18">
        <f>IF(AND($D560="",$E560=""),"",N($G560)*(IF($D560="",0,IFERROR(INDEX('Vehículos y choferes'!$J$2:$J$31,MATCH($D560,'Vehículos y choferes'!$I$2:$I$31,0)),0))+IF($E560="",0,IFERROR(INDEX('Vehículos y choferes'!$J$2:$J$31,MATCH($E560,'Vehículos y choferes'!$I$2:$I$31,0)),0))))</f>
        <v/>
      </c>
      <c r="P560" s="18">
        <f>IF(AND($C560="",$D560=""),"",N($K560)+N($L560)+N($M560)+N($N560)+N($O560))</f>
        <v/>
      </c>
      <c r="Q560" s="18">
        <f>IF(OR($P560="",N($I560)=0),"",$P560/$I560)</f>
        <v/>
      </c>
      <c r="R560" s="18">
        <f>IF(OR($P560="",N($F560)=0),"",$P560/$F560)</f>
        <v/>
      </c>
      <c r="S560" s="21">
        <f>IF(OR($P560="",N($J560)=0),"",$P560/$J560)</f>
        <v/>
      </c>
      <c r="T560" s="22">
        <f>IF($S560="","",IF($S560&lt;=Configuración!$C$3,"En objetivo",IF($S560&lt;=Configuración!$C$4,"Alerta","Crítico")))</f>
        <v/>
      </c>
      <c r="U560" s="18">
        <f>IF(OR($Q560="",N(Configuración!$C$3)=0),"",$Q560/Configuración!$C$3)</f>
        <v/>
      </c>
      <c r="V560" s="22">
        <f>IF(OR($H560="",$I560=""),"",MAX(0,$H560-$I560))</f>
        <v/>
      </c>
      <c r="W560" s="16" t="n"/>
    </row>
    <row r="561">
      <c r="A561" s="19" t="n"/>
      <c r="B561" s="16" t="n"/>
      <c r="C561" s="16" t="n"/>
      <c r="D561" s="16" t="n"/>
      <c r="E561" s="16" t="n"/>
      <c r="F561" s="20" t="n"/>
      <c r="G561" s="20" t="n"/>
      <c r="H561" s="16" t="n"/>
      <c r="I561" s="16" t="n"/>
      <c r="J561" s="17" t="n"/>
      <c r="K561" s="17" t="n"/>
      <c r="L561" s="18">
        <f>IF($C561="","",N($F561)*N(IFERROR(INDEX('Vehículos y choferes'!$B$2:$B$16,MATCH($C561,'Vehículos y choferes'!$A$2:$A$16,0)),0))/100*N(IFERROR(INDEX('Vehículos y choferes'!$C$2:$C$16,MATCH($C561,'Vehículos y choferes'!$A$2:$A$16,0)),0)))</f>
        <v/>
      </c>
      <c r="M561" s="18">
        <f>IF($C561="","",N($F561)*N(IFERROR(INDEX('Vehículos y choferes'!$E$2:$E$16,MATCH($C561,'Vehículos y choferes'!$A$2:$A$16,0)),0)))</f>
        <v/>
      </c>
      <c r="N561" s="18">
        <f>IF($C561="","",N(IFERROR(INDEX('Vehículos y choferes'!$G$2:$G$16,MATCH($C561,'Vehículos y choferes'!$A$2:$A$16,0)),0)))</f>
        <v/>
      </c>
      <c r="O561" s="18">
        <f>IF(AND($D561="",$E561=""),"",N($G561)*(IF($D561="",0,IFERROR(INDEX('Vehículos y choferes'!$J$2:$J$31,MATCH($D561,'Vehículos y choferes'!$I$2:$I$31,0)),0))+IF($E561="",0,IFERROR(INDEX('Vehículos y choferes'!$J$2:$J$31,MATCH($E561,'Vehículos y choferes'!$I$2:$I$31,0)),0))))</f>
        <v/>
      </c>
      <c r="P561" s="18">
        <f>IF(AND($C561="",$D561=""),"",N($K561)+N($L561)+N($M561)+N($N561)+N($O561))</f>
        <v/>
      </c>
      <c r="Q561" s="18">
        <f>IF(OR($P561="",N($I561)=0),"",$P561/$I561)</f>
        <v/>
      </c>
      <c r="R561" s="18">
        <f>IF(OR($P561="",N($F561)=0),"",$P561/$F561)</f>
        <v/>
      </c>
      <c r="S561" s="21">
        <f>IF(OR($P561="",N($J561)=0),"",$P561/$J561)</f>
        <v/>
      </c>
      <c r="T561" s="22">
        <f>IF($S561="","",IF($S561&lt;=Configuración!$C$3,"En objetivo",IF($S561&lt;=Configuración!$C$4,"Alerta","Crítico")))</f>
        <v/>
      </c>
      <c r="U561" s="18">
        <f>IF(OR($Q561="",N(Configuración!$C$3)=0),"",$Q561/Configuración!$C$3)</f>
        <v/>
      </c>
      <c r="V561" s="22">
        <f>IF(OR($H561="",$I561=""),"",MAX(0,$H561-$I561))</f>
        <v/>
      </c>
      <c r="W561" s="16" t="n"/>
    </row>
    <row r="562">
      <c r="A562" s="19" t="n"/>
      <c r="B562" s="16" t="n"/>
      <c r="C562" s="16" t="n"/>
      <c r="D562" s="16" t="n"/>
      <c r="E562" s="16" t="n"/>
      <c r="F562" s="20" t="n"/>
      <c r="G562" s="20" t="n"/>
      <c r="H562" s="16" t="n"/>
      <c r="I562" s="16" t="n"/>
      <c r="J562" s="17" t="n"/>
      <c r="K562" s="17" t="n"/>
      <c r="L562" s="18">
        <f>IF($C562="","",N($F562)*N(IFERROR(INDEX('Vehículos y choferes'!$B$2:$B$16,MATCH($C562,'Vehículos y choferes'!$A$2:$A$16,0)),0))/100*N(IFERROR(INDEX('Vehículos y choferes'!$C$2:$C$16,MATCH($C562,'Vehículos y choferes'!$A$2:$A$16,0)),0)))</f>
        <v/>
      </c>
      <c r="M562" s="18">
        <f>IF($C562="","",N($F562)*N(IFERROR(INDEX('Vehículos y choferes'!$E$2:$E$16,MATCH($C562,'Vehículos y choferes'!$A$2:$A$16,0)),0)))</f>
        <v/>
      </c>
      <c r="N562" s="18">
        <f>IF($C562="","",N(IFERROR(INDEX('Vehículos y choferes'!$G$2:$G$16,MATCH($C562,'Vehículos y choferes'!$A$2:$A$16,0)),0)))</f>
        <v/>
      </c>
      <c r="O562" s="18">
        <f>IF(AND($D562="",$E562=""),"",N($G562)*(IF($D562="",0,IFERROR(INDEX('Vehículos y choferes'!$J$2:$J$31,MATCH($D562,'Vehículos y choferes'!$I$2:$I$31,0)),0))+IF($E562="",0,IFERROR(INDEX('Vehículos y choferes'!$J$2:$J$31,MATCH($E562,'Vehículos y choferes'!$I$2:$I$31,0)),0))))</f>
        <v/>
      </c>
      <c r="P562" s="18">
        <f>IF(AND($C562="",$D562=""),"",N($K562)+N($L562)+N($M562)+N($N562)+N($O562))</f>
        <v/>
      </c>
      <c r="Q562" s="18">
        <f>IF(OR($P562="",N($I562)=0),"",$P562/$I562)</f>
        <v/>
      </c>
      <c r="R562" s="18">
        <f>IF(OR($P562="",N($F562)=0),"",$P562/$F562)</f>
        <v/>
      </c>
      <c r="S562" s="21">
        <f>IF(OR($P562="",N($J562)=0),"",$P562/$J562)</f>
        <v/>
      </c>
      <c r="T562" s="22">
        <f>IF($S562="","",IF($S562&lt;=Configuración!$C$3,"En objetivo",IF($S562&lt;=Configuración!$C$4,"Alerta","Crítico")))</f>
        <v/>
      </c>
      <c r="U562" s="18">
        <f>IF(OR($Q562="",N(Configuración!$C$3)=0),"",$Q562/Configuración!$C$3)</f>
        <v/>
      </c>
      <c r="V562" s="22">
        <f>IF(OR($H562="",$I562=""),"",MAX(0,$H562-$I562))</f>
        <v/>
      </c>
      <c r="W562" s="16" t="n"/>
    </row>
    <row r="563">
      <c r="A563" s="19" t="n"/>
      <c r="B563" s="16" t="n"/>
      <c r="C563" s="16" t="n"/>
      <c r="D563" s="16" t="n"/>
      <c r="E563" s="16" t="n"/>
      <c r="F563" s="20" t="n"/>
      <c r="G563" s="20" t="n"/>
      <c r="H563" s="16" t="n"/>
      <c r="I563" s="16" t="n"/>
      <c r="J563" s="17" t="n"/>
      <c r="K563" s="17" t="n"/>
      <c r="L563" s="18">
        <f>IF($C563="","",N($F563)*N(IFERROR(INDEX('Vehículos y choferes'!$B$2:$B$16,MATCH($C563,'Vehículos y choferes'!$A$2:$A$16,0)),0))/100*N(IFERROR(INDEX('Vehículos y choferes'!$C$2:$C$16,MATCH($C563,'Vehículos y choferes'!$A$2:$A$16,0)),0)))</f>
        <v/>
      </c>
      <c r="M563" s="18">
        <f>IF($C563="","",N($F563)*N(IFERROR(INDEX('Vehículos y choferes'!$E$2:$E$16,MATCH($C563,'Vehículos y choferes'!$A$2:$A$16,0)),0)))</f>
        <v/>
      </c>
      <c r="N563" s="18">
        <f>IF($C563="","",N(IFERROR(INDEX('Vehículos y choferes'!$G$2:$G$16,MATCH($C563,'Vehículos y choferes'!$A$2:$A$16,0)),0)))</f>
        <v/>
      </c>
      <c r="O563" s="18">
        <f>IF(AND($D563="",$E563=""),"",N($G563)*(IF($D563="",0,IFERROR(INDEX('Vehículos y choferes'!$J$2:$J$31,MATCH($D563,'Vehículos y choferes'!$I$2:$I$31,0)),0))+IF($E563="",0,IFERROR(INDEX('Vehículos y choferes'!$J$2:$J$31,MATCH($E563,'Vehículos y choferes'!$I$2:$I$31,0)),0))))</f>
        <v/>
      </c>
      <c r="P563" s="18">
        <f>IF(AND($C563="",$D563=""),"",N($K563)+N($L563)+N($M563)+N($N563)+N($O563))</f>
        <v/>
      </c>
      <c r="Q563" s="18">
        <f>IF(OR($P563="",N($I563)=0),"",$P563/$I563)</f>
        <v/>
      </c>
      <c r="R563" s="18">
        <f>IF(OR($P563="",N($F563)=0),"",$P563/$F563)</f>
        <v/>
      </c>
      <c r="S563" s="21">
        <f>IF(OR($P563="",N($J563)=0),"",$P563/$J563)</f>
        <v/>
      </c>
      <c r="T563" s="22">
        <f>IF($S563="","",IF($S563&lt;=Configuración!$C$3,"En objetivo",IF($S563&lt;=Configuración!$C$4,"Alerta","Crítico")))</f>
        <v/>
      </c>
      <c r="U563" s="18">
        <f>IF(OR($Q563="",N(Configuración!$C$3)=0),"",$Q563/Configuración!$C$3)</f>
        <v/>
      </c>
      <c r="V563" s="22">
        <f>IF(OR($H563="",$I563=""),"",MAX(0,$H563-$I563))</f>
        <v/>
      </c>
      <c r="W563" s="16" t="n"/>
    </row>
    <row r="564">
      <c r="A564" s="19" t="n"/>
      <c r="B564" s="16" t="n"/>
      <c r="C564" s="16" t="n"/>
      <c r="D564" s="16" t="n"/>
      <c r="E564" s="16" t="n"/>
      <c r="F564" s="20" t="n"/>
      <c r="G564" s="20" t="n"/>
      <c r="H564" s="16" t="n"/>
      <c r="I564" s="16" t="n"/>
      <c r="J564" s="17" t="n"/>
      <c r="K564" s="17" t="n"/>
      <c r="L564" s="18">
        <f>IF($C564="","",N($F564)*N(IFERROR(INDEX('Vehículos y choferes'!$B$2:$B$16,MATCH($C564,'Vehículos y choferes'!$A$2:$A$16,0)),0))/100*N(IFERROR(INDEX('Vehículos y choferes'!$C$2:$C$16,MATCH($C564,'Vehículos y choferes'!$A$2:$A$16,0)),0)))</f>
        <v/>
      </c>
      <c r="M564" s="18">
        <f>IF($C564="","",N($F564)*N(IFERROR(INDEX('Vehículos y choferes'!$E$2:$E$16,MATCH($C564,'Vehículos y choferes'!$A$2:$A$16,0)),0)))</f>
        <v/>
      </c>
      <c r="N564" s="18">
        <f>IF($C564="","",N(IFERROR(INDEX('Vehículos y choferes'!$G$2:$G$16,MATCH($C564,'Vehículos y choferes'!$A$2:$A$16,0)),0)))</f>
        <v/>
      </c>
      <c r="O564" s="18">
        <f>IF(AND($D564="",$E564=""),"",N($G564)*(IF($D564="",0,IFERROR(INDEX('Vehículos y choferes'!$J$2:$J$31,MATCH($D564,'Vehículos y choferes'!$I$2:$I$31,0)),0))+IF($E564="",0,IFERROR(INDEX('Vehículos y choferes'!$J$2:$J$31,MATCH($E564,'Vehículos y choferes'!$I$2:$I$31,0)),0))))</f>
        <v/>
      </c>
      <c r="P564" s="18">
        <f>IF(AND($C564="",$D564=""),"",N($K564)+N($L564)+N($M564)+N($N564)+N($O564))</f>
        <v/>
      </c>
      <c r="Q564" s="18">
        <f>IF(OR($P564="",N($I564)=0),"",$P564/$I564)</f>
        <v/>
      </c>
      <c r="R564" s="18">
        <f>IF(OR($P564="",N($F564)=0),"",$P564/$F564)</f>
        <v/>
      </c>
      <c r="S564" s="21">
        <f>IF(OR($P564="",N($J564)=0),"",$P564/$J564)</f>
        <v/>
      </c>
      <c r="T564" s="22">
        <f>IF($S564="","",IF($S564&lt;=Configuración!$C$3,"En objetivo",IF($S564&lt;=Configuración!$C$4,"Alerta","Crítico")))</f>
        <v/>
      </c>
      <c r="U564" s="18">
        <f>IF(OR($Q564="",N(Configuración!$C$3)=0),"",$Q564/Configuración!$C$3)</f>
        <v/>
      </c>
      <c r="V564" s="22">
        <f>IF(OR($H564="",$I564=""),"",MAX(0,$H564-$I564))</f>
        <v/>
      </c>
      <c r="W564" s="16" t="n"/>
    </row>
    <row r="565">
      <c r="A565" s="19" t="n"/>
      <c r="B565" s="16" t="n"/>
      <c r="C565" s="16" t="n"/>
      <c r="D565" s="16" t="n"/>
      <c r="E565" s="16" t="n"/>
      <c r="F565" s="20" t="n"/>
      <c r="G565" s="20" t="n"/>
      <c r="H565" s="16" t="n"/>
      <c r="I565" s="16" t="n"/>
      <c r="J565" s="17" t="n"/>
      <c r="K565" s="17" t="n"/>
      <c r="L565" s="18">
        <f>IF($C565="","",N($F565)*N(IFERROR(INDEX('Vehículos y choferes'!$B$2:$B$16,MATCH($C565,'Vehículos y choferes'!$A$2:$A$16,0)),0))/100*N(IFERROR(INDEX('Vehículos y choferes'!$C$2:$C$16,MATCH($C565,'Vehículos y choferes'!$A$2:$A$16,0)),0)))</f>
        <v/>
      </c>
      <c r="M565" s="18">
        <f>IF($C565="","",N($F565)*N(IFERROR(INDEX('Vehículos y choferes'!$E$2:$E$16,MATCH($C565,'Vehículos y choferes'!$A$2:$A$16,0)),0)))</f>
        <v/>
      </c>
      <c r="N565" s="18">
        <f>IF($C565="","",N(IFERROR(INDEX('Vehículos y choferes'!$G$2:$G$16,MATCH($C565,'Vehículos y choferes'!$A$2:$A$16,0)),0)))</f>
        <v/>
      </c>
      <c r="O565" s="18">
        <f>IF(AND($D565="",$E565=""),"",N($G565)*(IF($D565="",0,IFERROR(INDEX('Vehículos y choferes'!$J$2:$J$31,MATCH($D565,'Vehículos y choferes'!$I$2:$I$31,0)),0))+IF($E565="",0,IFERROR(INDEX('Vehículos y choferes'!$J$2:$J$31,MATCH($E565,'Vehículos y choferes'!$I$2:$I$31,0)),0))))</f>
        <v/>
      </c>
      <c r="P565" s="18">
        <f>IF(AND($C565="",$D565=""),"",N($K565)+N($L565)+N($M565)+N($N565)+N($O565))</f>
        <v/>
      </c>
      <c r="Q565" s="18">
        <f>IF(OR($P565="",N($I565)=0),"",$P565/$I565)</f>
        <v/>
      </c>
      <c r="R565" s="18">
        <f>IF(OR($P565="",N($F565)=0),"",$P565/$F565)</f>
        <v/>
      </c>
      <c r="S565" s="21">
        <f>IF(OR($P565="",N($J565)=0),"",$P565/$J565)</f>
        <v/>
      </c>
      <c r="T565" s="22">
        <f>IF($S565="","",IF($S565&lt;=Configuración!$C$3,"En objetivo",IF($S565&lt;=Configuración!$C$4,"Alerta","Crítico")))</f>
        <v/>
      </c>
      <c r="U565" s="18">
        <f>IF(OR($Q565="",N(Configuración!$C$3)=0),"",$Q565/Configuración!$C$3)</f>
        <v/>
      </c>
      <c r="V565" s="22">
        <f>IF(OR($H565="",$I565=""),"",MAX(0,$H565-$I565))</f>
        <v/>
      </c>
      <c r="W565" s="16" t="n"/>
    </row>
    <row r="566">
      <c r="A566" s="19" t="n"/>
      <c r="B566" s="16" t="n"/>
      <c r="C566" s="16" t="n"/>
      <c r="D566" s="16" t="n"/>
      <c r="E566" s="16" t="n"/>
      <c r="F566" s="20" t="n"/>
      <c r="G566" s="20" t="n"/>
      <c r="H566" s="16" t="n"/>
      <c r="I566" s="16" t="n"/>
      <c r="J566" s="17" t="n"/>
      <c r="K566" s="17" t="n"/>
      <c r="L566" s="18">
        <f>IF($C566="","",N($F566)*N(IFERROR(INDEX('Vehículos y choferes'!$B$2:$B$16,MATCH($C566,'Vehículos y choferes'!$A$2:$A$16,0)),0))/100*N(IFERROR(INDEX('Vehículos y choferes'!$C$2:$C$16,MATCH($C566,'Vehículos y choferes'!$A$2:$A$16,0)),0)))</f>
        <v/>
      </c>
      <c r="M566" s="18">
        <f>IF($C566="","",N($F566)*N(IFERROR(INDEX('Vehículos y choferes'!$E$2:$E$16,MATCH($C566,'Vehículos y choferes'!$A$2:$A$16,0)),0)))</f>
        <v/>
      </c>
      <c r="N566" s="18">
        <f>IF($C566="","",N(IFERROR(INDEX('Vehículos y choferes'!$G$2:$G$16,MATCH($C566,'Vehículos y choferes'!$A$2:$A$16,0)),0)))</f>
        <v/>
      </c>
      <c r="O566" s="18">
        <f>IF(AND($D566="",$E566=""),"",N($G566)*(IF($D566="",0,IFERROR(INDEX('Vehículos y choferes'!$J$2:$J$31,MATCH($D566,'Vehículos y choferes'!$I$2:$I$31,0)),0))+IF($E566="",0,IFERROR(INDEX('Vehículos y choferes'!$J$2:$J$31,MATCH($E566,'Vehículos y choferes'!$I$2:$I$31,0)),0))))</f>
        <v/>
      </c>
      <c r="P566" s="18">
        <f>IF(AND($C566="",$D566=""),"",N($K566)+N($L566)+N($M566)+N($N566)+N($O566))</f>
        <v/>
      </c>
      <c r="Q566" s="18">
        <f>IF(OR($P566="",N($I566)=0),"",$P566/$I566)</f>
        <v/>
      </c>
      <c r="R566" s="18">
        <f>IF(OR($P566="",N($F566)=0),"",$P566/$F566)</f>
        <v/>
      </c>
      <c r="S566" s="21">
        <f>IF(OR($P566="",N($J566)=0),"",$P566/$J566)</f>
        <v/>
      </c>
      <c r="T566" s="22">
        <f>IF($S566="","",IF($S566&lt;=Configuración!$C$3,"En objetivo",IF($S566&lt;=Configuración!$C$4,"Alerta","Crítico")))</f>
        <v/>
      </c>
      <c r="U566" s="18">
        <f>IF(OR($Q566="",N(Configuración!$C$3)=0),"",$Q566/Configuración!$C$3)</f>
        <v/>
      </c>
      <c r="V566" s="22">
        <f>IF(OR($H566="",$I566=""),"",MAX(0,$H566-$I566))</f>
        <v/>
      </c>
      <c r="W566" s="16" t="n"/>
    </row>
    <row r="567">
      <c r="A567" s="19" t="n"/>
      <c r="B567" s="16" t="n"/>
      <c r="C567" s="16" t="n"/>
      <c r="D567" s="16" t="n"/>
      <c r="E567" s="16" t="n"/>
      <c r="F567" s="20" t="n"/>
      <c r="G567" s="20" t="n"/>
      <c r="H567" s="16" t="n"/>
      <c r="I567" s="16" t="n"/>
      <c r="J567" s="17" t="n"/>
      <c r="K567" s="17" t="n"/>
      <c r="L567" s="18">
        <f>IF($C567="","",N($F567)*N(IFERROR(INDEX('Vehículos y choferes'!$B$2:$B$16,MATCH($C567,'Vehículos y choferes'!$A$2:$A$16,0)),0))/100*N(IFERROR(INDEX('Vehículos y choferes'!$C$2:$C$16,MATCH($C567,'Vehículos y choferes'!$A$2:$A$16,0)),0)))</f>
        <v/>
      </c>
      <c r="M567" s="18">
        <f>IF($C567="","",N($F567)*N(IFERROR(INDEX('Vehículos y choferes'!$E$2:$E$16,MATCH($C567,'Vehículos y choferes'!$A$2:$A$16,0)),0)))</f>
        <v/>
      </c>
      <c r="N567" s="18">
        <f>IF($C567="","",N(IFERROR(INDEX('Vehículos y choferes'!$G$2:$G$16,MATCH($C567,'Vehículos y choferes'!$A$2:$A$16,0)),0)))</f>
        <v/>
      </c>
      <c r="O567" s="18">
        <f>IF(AND($D567="",$E567=""),"",N($G567)*(IF($D567="",0,IFERROR(INDEX('Vehículos y choferes'!$J$2:$J$31,MATCH($D567,'Vehículos y choferes'!$I$2:$I$31,0)),0))+IF($E567="",0,IFERROR(INDEX('Vehículos y choferes'!$J$2:$J$31,MATCH($E567,'Vehículos y choferes'!$I$2:$I$31,0)),0))))</f>
        <v/>
      </c>
      <c r="P567" s="18">
        <f>IF(AND($C567="",$D567=""),"",N($K567)+N($L567)+N($M567)+N($N567)+N($O567))</f>
        <v/>
      </c>
      <c r="Q567" s="18">
        <f>IF(OR($P567="",N($I567)=0),"",$P567/$I567)</f>
        <v/>
      </c>
      <c r="R567" s="18">
        <f>IF(OR($P567="",N($F567)=0),"",$P567/$F567)</f>
        <v/>
      </c>
      <c r="S567" s="21">
        <f>IF(OR($P567="",N($J567)=0),"",$P567/$J567)</f>
        <v/>
      </c>
      <c r="T567" s="22">
        <f>IF($S567="","",IF($S567&lt;=Configuración!$C$3,"En objetivo",IF($S567&lt;=Configuración!$C$4,"Alerta","Crítico")))</f>
        <v/>
      </c>
      <c r="U567" s="18">
        <f>IF(OR($Q567="",N(Configuración!$C$3)=0),"",$Q567/Configuración!$C$3)</f>
        <v/>
      </c>
      <c r="V567" s="22">
        <f>IF(OR($H567="",$I567=""),"",MAX(0,$H567-$I567))</f>
        <v/>
      </c>
      <c r="W567" s="16" t="n"/>
    </row>
    <row r="568">
      <c r="A568" s="19" t="n"/>
      <c r="B568" s="16" t="n"/>
      <c r="C568" s="16" t="n"/>
      <c r="D568" s="16" t="n"/>
      <c r="E568" s="16" t="n"/>
      <c r="F568" s="20" t="n"/>
      <c r="G568" s="20" t="n"/>
      <c r="H568" s="16" t="n"/>
      <c r="I568" s="16" t="n"/>
      <c r="J568" s="17" t="n"/>
      <c r="K568" s="17" t="n"/>
      <c r="L568" s="18">
        <f>IF($C568="","",N($F568)*N(IFERROR(INDEX('Vehículos y choferes'!$B$2:$B$16,MATCH($C568,'Vehículos y choferes'!$A$2:$A$16,0)),0))/100*N(IFERROR(INDEX('Vehículos y choferes'!$C$2:$C$16,MATCH($C568,'Vehículos y choferes'!$A$2:$A$16,0)),0)))</f>
        <v/>
      </c>
      <c r="M568" s="18">
        <f>IF($C568="","",N($F568)*N(IFERROR(INDEX('Vehículos y choferes'!$E$2:$E$16,MATCH($C568,'Vehículos y choferes'!$A$2:$A$16,0)),0)))</f>
        <v/>
      </c>
      <c r="N568" s="18">
        <f>IF($C568="","",N(IFERROR(INDEX('Vehículos y choferes'!$G$2:$G$16,MATCH($C568,'Vehículos y choferes'!$A$2:$A$16,0)),0)))</f>
        <v/>
      </c>
      <c r="O568" s="18">
        <f>IF(AND($D568="",$E568=""),"",N($G568)*(IF($D568="",0,IFERROR(INDEX('Vehículos y choferes'!$J$2:$J$31,MATCH($D568,'Vehículos y choferes'!$I$2:$I$31,0)),0))+IF($E568="",0,IFERROR(INDEX('Vehículos y choferes'!$J$2:$J$31,MATCH($E568,'Vehículos y choferes'!$I$2:$I$31,0)),0))))</f>
        <v/>
      </c>
      <c r="P568" s="18">
        <f>IF(AND($C568="",$D568=""),"",N($K568)+N($L568)+N($M568)+N($N568)+N($O568))</f>
        <v/>
      </c>
      <c r="Q568" s="18">
        <f>IF(OR($P568="",N($I568)=0),"",$P568/$I568)</f>
        <v/>
      </c>
      <c r="R568" s="18">
        <f>IF(OR($P568="",N($F568)=0),"",$P568/$F568)</f>
        <v/>
      </c>
      <c r="S568" s="21">
        <f>IF(OR($P568="",N($J568)=0),"",$P568/$J568)</f>
        <v/>
      </c>
      <c r="T568" s="22">
        <f>IF($S568="","",IF($S568&lt;=Configuración!$C$3,"En objetivo",IF($S568&lt;=Configuración!$C$4,"Alerta","Crítico")))</f>
        <v/>
      </c>
      <c r="U568" s="18">
        <f>IF(OR($Q568="",N(Configuración!$C$3)=0),"",$Q568/Configuración!$C$3)</f>
        <v/>
      </c>
      <c r="V568" s="22">
        <f>IF(OR($H568="",$I568=""),"",MAX(0,$H568-$I568))</f>
        <v/>
      </c>
      <c r="W568" s="16" t="n"/>
    </row>
    <row r="569">
      <c r="A569" s="19" t="n"/>
      <c r="B569" s="16" t="n"/>
      <c r="C569" s="16" t="n"/>
      <c r="D569" s="16" t="n"/>
      <c r="E569" s="16" t="n"/>
      <c r="F569" s="20" t="n"/>
      <c r="G569" s="20" t="n"/>
      <c r="H569" s="16" t="n"/>
      <c r="I569" s="16" t="n"/>
      <c r="J569" s="17" t="n"/>
      <c r="K569" s="17" t="n"/>
      <c r="L569" s="18">
        <f>IF($C569="","",N($F569)*N(IFERROR(INDEX('Vehículos y choferes'!$B$2:$B$16,MATCH($C569,'Vehículos y choferes'!$A$2:$A$16,0)),0))/100*N(IFERROR(INDEX('Vehículos y choferes'!$C$2:$C$16,MATCH($C569,'Vehículos y choferes'!$A$2:$A$16,0)),0)))</f>
        <v/>
      </c>
      <c r="M569" s="18">
        <f>IF($C569="","",N($F569)*N(IFERROR(INDEX('Vehículos y choferes'!$E$2:$E$16,MATCH($C569,'Vehículos y choferes'!$A$2:$A$16,0)),0)))</f>
        <v/>
      </c>
      <c r="N569" s="18">
        <f>IF($C569="","",N(IFERROR(INDEX('Vehículos y choferes'!$G$2:$G$16,MATCH($C569,'Vehículos y choferes'!$A$2:$A$16,0)),0)))</f>
        <v/>
      </c>
      <c r="O569" s="18">
        <f>IF(AND($D569="",$E569=""),"",N($G569)*(IF($D569="",0,IFERROR(INDEX('Vehículos y choferes'!$J$2:$J$31,MATCH($D569,'Vehículos y choferes'!$I$2:$I$31,0)),0))+IF($E569="",0,IFERROR(INDEX('Vehículos y choferes'!$J$2:$J$31,MATCH($E569,'Vehículos y choferes'!$I$2:$I$31,0)),0))))</f>
        <v/>
      </c>
      <c r="P569" s="18">
        <f>IF(AND($C569="",$D569=""),"",N($K569)+N($L569)+N($M569)+N($N569)+N($O569))</f>
        <v/>
      </c>
      <c r="Q569" s="18">
        <f>IF(OR($P569="",N($I569)=0),"",$P569/$I569)</f>
        <v/>
      </c>
      <c r="R569" s="18">
        <f>IF(OR($P569="",N($F569)=0),"",$P569/$F569)</f>
        <v/>
      </c>
      <c r="S569" s="21">
        <f>IF(OR($P569="",N($J569)=0),"",$P569/$J569)</f>
        <v/>
      </c>
      <c r="T569" s="22">
        <f>IF($S569="","",IF($S569&lt;=Configuración!$C$3,"En objetivo",IF($S569&lt;=Configuración!$C$4,"Alerta","Crítico")))</f>
        <v/>
      </c>
      <c r="U569" s="18">
        <f>IF(OR($Q569="",N(Configuración!$C$3)=0),"",$Q569/Configuración!$C$3)</f>
        <v/>
      </c>
      <c r="V569" s="22">
        <f>IF(OR($H569="",$I569=""),"",MAX(0,$H569-$I569))</f>
        <v/>
      </c>
      <c r="W569" s="16" t="n"/>
    </row>
    <row r="570">
      <c r="A570" s="19" t="n"/>
      <c r="B570" s="16" t="n"/>
      <c r="C570" s="16" t="n"/>
      <c r="D570" s="16" t="n"/>
      <c r="E570" s="16" t="n"/>
      <c r="F570" s="20" t="n"/>
      <c r="G570" s="20" t="n"/>
      <c r="H570" s="16" t="n"/>
      <c r="I570" s="16" t="n"/>
      <c r="J570" s="17" t="n"/>
      <c r="K570" s="17" t="n"/>
      <c r="L570" s="18">
        <f>IF($C570="","",N($F570)*N(IFERROR(INDEX('Vehículos y choferes'!$B$2:$B$16,MATCH($C570,'Vehículos y choferes'!$A$2:$A$16,0)),0))/100*N(IFERROR(INDEX('Vehículos y choferes'!$C$2:$C$16,MATCH($C570,'Vehículos y choferes'!$A$2:$A$16,0)),0)))</f>
        <v/>
      </c>
      <c r="M570" s="18">
        <f>IF($C570="","",N($F570)*N(IFERROR(INDEX('Vehículos y choferes'!$E$2:$E$16,MATCH($C570,'Vehículos y choferes'!$A$2:$A$16,0)),0)))</f>
        <v/>
      </c>
      <c r="N570" s="18">
        <f>IF($C570="","",N(IFERROR(INDEX('Vehículos y choferes'!$G$2:$G$16,MATCH($C570,'Vehículos y choferes'!$A$2:$A$16,0)),0)))</f>
        <v/>
      </c>
      <c r="O570" s="18">
        <f>IF(AND($D570="",$E570=""),"",N($G570)*(IF($D570="",0,IFERROR(INDEX('Vehículos y choferes'!$J$2:$J$31,MATCH($D570,'Vehículos y choferes'!$I$2:$I$31,0)),0))+IF($E570="",0,IFERROR(INDEX('Vehículos y choferes'!$J$2:$J$31,MATCH($E570,'Vehículos y choferes'!$I$2:$I$31,0)),0))))</f>
        <v/>
      </c>
      <c r="P570" s="18">
        <f>IF(AND($C570="",$D570=""),"",N($K570)+N($L570)+N($M570)+N($N570)+N($O570))</f>
        <v/>
      </c>
      <c r="Q570" s="18">
        <f>IF(OR($P570="",N($I570)=0),"",$P570/$I570)</f>
        <v/>
      </c>
      <c r="R570" s="18">
        <f>IF(OR($P570="",N($F570)=0),"",$P570/$F570)</f>
        <v/>
      </c>
      <c r="S570" s="21">
        <f>IF(OR($P570="",N($J570)=0),"",$P570/$J570)</f>
        <v/>
      </c>
      <c r="T570" s="22">
        <f>IF($S570="","",IF($S570&lt;=Configuración!$C$3,"En objetivo",IF($S570&lt;=Configuración!$C$4,"Alerta","Crítico")))</f>
        <v/>
      </c>
      <c r="U570" s="18">
        <f>IF(OR($Q570="",N(Configuración!$C$3)=0),"",$Q570/Configuración!$C$3)</f>
        <v/>
      </c>
      <c r="V570" s="22">
        <f>IF(OR($H570="",$I570=""),"",MAX(0,$H570-$I570))</f>
        <v/>
      </c>
      <c r="W570" s="16" t="n"/>
    </row>
    <row r="571">
      <c r="A571" s="19" t="n"/>
      <c r="B571" s="16" t="n"/>
      <c r="C571" s="16" t="n"/>
      <c r="D571" s="16" t="n"/>
      <c r="E571" s="16" t="n"/>
      <c r="F571" s="20" t="n"/>
      <c r="G571" s="20" t="n"/>
      <c r="H571" s="16" t="n"/>
      <c r="I571" s="16" t="n"/>
      <c r="J571" s="17" t="n"/>
      <c r="K571" s="17" t="n"/>
      <c r="L571" s="18">
        <f>IF($C571="","",N($F571)*N(IFERROR(INDEX('Vehículos y choferes'!$B$2:$B$16,MATCH($C571,'Vehículos y choferes'!$A$2:$A$16,0)),0))/100*N(IFERROR(INDEX('Vehículos y choferes'!$C$2:$C$16,MATCH($C571,'Vehículos y choferes'!$A$2:$A$16,0)),0)))</f>
        <v/>
      </c>
      <c r="M571" s="18">
        <f>IF($C571="","",N($F571)*N(IFERROR(INDEX('Vehículos y choferes'!$E$2:$E$16,MATCH($C571,'Vehículos y choferes'!$A$2:$A$16,0)),0)))</f>
        <v/>
      </c>
      <c r="N571" s="18">
        <f>IF($C571="","",N(IFERROR(INDEX('Vehículos y choferes'!$G$2:$G$16,MATCH($C571,'Vehículos y choferes'!$A$2:$A$16,0)),0)))</f>
        <v/>
      </c>
      <c r="O571" s="18">
        <f>IF(AND($D571="",$E571=""),"",N($G571)*(IF($D571="",0,IFERROR(INDEX('Vehículos y choferes'!$J$2:$J$31,MATCH($D571,'Vehículos y choferes'!$I$2:$I$31,0)),0))+IF($E571="",0,IFERROR(INDEX('Vehículos y choferes'!$J$2:$J$31,MATCH($E571,'Vehículos y choferes'!$I$2:$I$31,0)),0))))</f>
        <v/>
      </c>
      <c r="P571" s="18">
        <f>IF(AND($C571="",$D571=""),"",N($K571)+N($L571)+N($M571)+N($N571)+N($O571))</f>
        <v/>
      </c>
      <c r="Q571" s="18">
        <f>IF(OR($P571="",N($I571)=0),"",$P571/$I571)</f>
        <v/>
      </c>
      <c r="R571" s="18">
        <f>IF(OR($P571="",N($F571)=0),"",$P571/$F571)</f>
        <v/>
      </c>
      <c r="S571" s="21">
        <f>IF(OR($P571="",N($J571)=0),"",$P571/$J571)</f>
        <v/>
      </c>
      <c r="T571" s="22">
        <f>IF($S571="","",IF($S571&lt;=Configuración!$C$3,"En objetivo",IF($S571&lt;=Configuración!$C$4,"Alerta","Crítico")))</f>
        <v/>
      </c>
      <c r="U571" s="18">
        <f>IF(OR($Q571="",N(Configuración!$C$3)=0),"",$Q571/Configuración!$C$3)</f>
        <v/>
      </c>
      <c r="V571" s="22">
        <f>IF(OR($H571="",$I571=""),"",MAX(0,$H571-$I571))</f>
        <v/>
      </c>
      <c r="W571" s="16" t="n"/>
    </row>
    <row r="572">
      <c r="A572" s="19" t="n"/>
      <c r="B572" s="16" t="n"/>
      <c r="C572" s="16" t="n"/>
      <c r="D572" s="16" t="n"/>
      <c r="E572" s="16" t="n"/>
      <c r="F572" s="20" t="n"/>
      <c r="G572" s="20" t="n"/>
      <c r="H572" s="16" t="n"/>
      <c r="I572" s="16" t="n"/>
      <c r="J572" s="17" t="n"/>
      <c r="K572" s="17" t="n"/>
      <c r="L572" s="18">
        <f>IF($C572="","",N($F572)*N(IFERROR(INDEX('Vehículos y choferes'!$B$2:$B$16,MATCH($C572,'Vehículos y choferes'!$A$2:$A$16,0)),0))/100*N(IFERROR(INDEX('Vehículos y choferes'!$C$2:$C$16,MATCH($C572,'Vehículos y choferes'!$A$2:$A$16,0)),0)))</f>
        <v/>
      </c>
      <c r="M572" s="18">
        <f>IF($C572="","",N($F572)*N(IFERROR(INDEX('Vehículos y choferes'!$E$2:$E$16,MATCH($C572,'Vehículos y choferes'!$A$2:$A$16,0)),0)))</f>
        <v/>
      </c>
      <c r="N572" s="18">
        <f>IF($C572="","",N(IFERROR(INDEX('Vehículos y choferes'!$G$2:$G$16,MATCH($C572,'Vehículos y choferes'!$A$2:$A$16,0)),0)))</f>
        <v/>
      </c>
      <c r="O572" s="18">
        <f>IF(AND($D572="",$E572=""),"",N($G572)*(IF($D572="",0,IFERROR(INDEX('Vehículos y choferes'!$J$2:$J$31,MATCH($D572,'Vehículos y choferes'!$I$2:$I$31,0)),0))+IF($E572="",0,IFERROR(INDEX('Vehículos y choferes'!$J$2:$J$31,MATCH($E572,'Vehículos y choferes'!$I$2:$I$31,0)),0))))</f>
        <v/>
      </c>
      <c r="P572" s="18">
        <f>IF(AND($C572="",$D572=""),"",N($K572)+N($L572)+N($M572)+N($N572)+N($O572))</f>
        <v/>
      </c>
      <c r="Q572" s="18">
        <f>IF(OR($P572="",N($I572)=0),"",$P572/$I572)</f>
        <v/>
      </c>
      <c r="R572" s="18">
        <f>IF(OR($P572="",N($F572)=0),"",$P572/$F572)</f>
        <v/>
      </c>
      <c r="S572" s="21">
        <f>IF(OR($P572="",N($J572)=0),"",$P572/$J572)</f>
        <v/>
      </c>
      <c r="T572" s="22">
        <f>IF($S572="","",IF($S572&lt;=Configuración!$C$3,"En objetivo",IF($S572&lt;=Configuración!$C$4,"Alerta","Crítico")))</f>
        <v/>
      </c>
      <c r="U572" s="18">
        <f>IF(OR($Q572="",N(Configuración!$C$3)=0),"",$Q572/Configuración!$C$3)</f>
        <v/>
      </c>
      <c r="V572" s="22">
        <f>IF(OR($H572="",$I572=""),"",MAX(0,$H572-$I572))</f>
        <v/>
      </c>
      <c r="W572" s="16" t="n"/>
    </row>
    <row r="573">
      <c r="A573" s="19" t="n"/>
      <c r="B573" s="16" t="n"/>
      <c r="C573" s="16" t="n"/>
      <c r="D573" s="16" t="n"/>
      <c r="E573" s="16" t="n"/>
      <c r="F573" s="20" t="n"/>
      <c r="G573" s="20" t="n"/>
      <c r="H573" s="16" t="n"/>
      <c r="I573" s="16" t="n"/>
      <c r="J573" s="17" t="n"/>
      <c r="K573" s="17" t="n"/>
      <c r="L573" s="18">
        <f>IF($C573="","",N($F573)*N(IFERROR(INDEX('Vehículos y choferes'!$B$2:$B$16,MATCH($C573,'Vehículos y choferes'!$A$2:$A$16,0)),0))/100*N(IFERROR(INDEX('Vehículos y choferes'!$C$2:$C$16,MATCH($C573,'Vehículos y choferes'!$A$2:$A$16,0)),0)))</f>
        <v/>
      </c>
      <c r="M573" s="18">
        <f>IF($C573="","",N($F573)*N(IFERROR(INDEX('Vehículos y choferes'!$E$2:$E$16,MATCH($C573,'Vehículos y choferes'!$A$2:$A$16,0)),0)))</f>
        <v/>
      </c>
      <c r="N573" s="18">
        <f>IF($C573="","",N(IFERROR(INDEX('Vehículos y choferes'!$G$2:$G$16,MATCH($C573,'Vehículos y choferes'!$A$2:$A$16,0)),0)))</f>
        <v/>
      </c>
      <c r="O573" s="18">
        <f>IF(AND($D573="",$E573=""),"",N($G573)*(IF($D573="",0,IFERROR(INDEX('Vehículos y choferes'!$J$2:$J$31,MATCH($D573,'Vehículos y choferes'!$I$2:$I$31,0)),0))+IF($E573="",0,IFERROR(INDEX('Vehículos y choferes'!$J$2:$J$31,MATCH($E573,'Vehículos y choferes'!$I$2:$I$31,0)),0))))</f>
        <v/>
      </c>
      <c r="P573" s="18">
        <f>IF(AND($C573="",$D573=""),"",N($K573)+N($L573)+N($M573)+N($N573)+N($O573))</f>
        <v/>
      </c>
      <c r="Q573" s="18">
        <f>IF(OR($P573="",N($I573)=0),"",$P573/$I573)</f>
        <v/>
      </c>
      <c r="R573" s="18">
        <f>IF(OR($P573="",N($F573)=0),"",$P573/$F573)</f>
        <v/>
      </c>
      <c r="S573" s="21">
        <f>IF(OR($P573="",N($J573)=0),"",$P573/$J573)</f>
        <v/>
      </c>
      <c r="T573" s="22">
        <f>IF($S573="","",IF($S573&lt;=Configuración!$C$3,"En objetivo",IF($S573&lt;=Configuración!$C$4,"Alerta","Crítico")))</f>
        <v/>
      </c>
      <c r="U573" s="18">
        <f>IF(OR($Q573="",N(Configuración!$C$3)=0),"",$Q573/Configuración!$C$3)</f>
        <v/>
      </c>
      <c r="V573" s="22">
        <f>IF(OR($H573="",$I573=""),"",MAX(0,$H573-$I573))</f>
        <v/>
      </c>
      <c r="W573" s="16" t="n"/>
    </row>
    <row r="574">
      <c r="A574" s="19" t="n"/>
      <c r="B574" s="16" t="n"/>
      <c r="C574" s="16" t="n"/>
      <c r="D574" s="16" t="n"/>
      <c r="E574" s="16" t="n"/>
      <c r="F574" s="20" t="n"/>
      <c r="G574" s="20" t="n"/>
      <c r="H574" s="16" t="n"/>
      <c r="I574" s="16" t="n"/>
      <c r="J574" s="17" t="n"/>
      <c r="K574" s="17" t="n"/>
      <c r="L574" s="18">
        <f>IF($C574="","",N($F574)*N(IFERROR(INDEX('Vehículos y choferes'!$B$2:$B$16,MATCH($C574,'Vehículos y choferes'!$A$2:$A$16,0)),0))/100*N(IFERROR(INDEX('Vehículos y choferes'!$C$2:$C$16,MATCH($C574,'Vehículos y choferes'!$A$2:$A$16,0)),0)))</f>
        <v/>
      </c>
      <c r="M574" s="18">
        <f>IF($C574="","",N($F574)*N(IFERROR(INDEX('Vehículos y choferes'!$E$2:$E$16,MATCH($C574,'Vehículos y choferes'!$A$2:$A$16,0)),0)))</f>
        <v/>
      </c>
      <c r="N574" s="18">
        <f>IF($C574="","",N(IFERROR(INDEX('Vehículos y choferes'!$G$2:$G$16,MATCH($C574,'Vehículos y choferes'!$A$2:$A$16,0)),0)))</f>
        <v/>
      </c>
      <c r="O574" s="18">
        <f>IF(AND($D574="",$E574=""),"",N($G574)*(IF($D574="",0,IFERROR(INDEX('Vehículos y choferes'!$J$2:$J$31,MATCH($D574,'Vehículos y choferes'!$I$2:$I$31,0)),0))+IF($E574="",0,IFERROR(INDEX('Vehículos y choferes'!$J$2:$J$31,MATCH($E574,'Vehículos y choferes'!$I$2:$I$31,0)),0))))</f>
        <v/>
      </c>
      <c r="P574" s="18">
        <f>IF(AND($C574="",$D574=""),"",N($K574)+N($L574)+N($M574)+N($N574)+N($O574))</f>
        <v/>
      </c>
      <c r="Q574" s="18">
        <f>IF(OR($P574="",N($I574)=0),"",$P574/$I574)</f>
        <v/>
      </c>
      <c r="R574" s="18">
        <f>IF(OR($P574="",N($F574)=0),"",$P574/$F574)</f>
        <v/>
      </c>
      <c r="S574" s="21">
        <f>IF(OR($P574="",N($J574)=0),"",$P574/$J574)</f>
        <v/>
      </c>
      <c r="T574" s="22">
        <f>IF($S574="","",IF($S574&lt;=Configuración!$C$3,"En objetivo",IF($S574&lt;=Configuración!$C$4,"Alerta","Crítico")))</f>
        <v/>
      </c>
      <c r="U574" s="18">
        <f>IF(OR($Q574="",N(Configuración!$C$3)=0),"",$Q574/Configuración!$C$3)</f>
        <v/>
      </c>
      <c r="V574" s="22">
        <f>IF(OR($H574="",$I574=""),"",MAX(0,$H574-$I574))</f>
        <v/>
      </c>
      <c r="W574" s="16" t="n"/>
    </row>
    <row r="575">
      <c r="A575" s="19" t="n"/>
      <c r="B575" s="16" t="n"/>
      <c r="C575" s="16" t="n"/>
      <c r="D575" s="16" t="n"/>
      <c r="E575" s="16" t="n"/>
      <c r="F575" s="20" t="n"/>
      <c r="G575" s="20" t="n"/>
      <c r="H575" s="16" t="n"/>
      <c r="I575" s="16" t="n"/>
      <c r="J575" s="17" t="n"/>
      <c r="K575" s="17" t="n"/>
      <c r="L575" s="18">
        <f>IF($C575="","",N($F575)*N(IFERROR(INDEX('Vehículos y choferes'!$B$2:$B$16,MATCH($C575,'Vehículos y choferes'!$A$2:$A$16,0)),0))/100*N(IFERROR(INDEX('Vehículos y choferes'!$C$2:$C$16,MATCH($C575,'Vehículos y choferes'!$A$2:$A$16,0)),0)))</f>
        <v/>
      </c>
      <c r="M575" s="18">
        <f>IF($C575="","",N($F575)*N(IFERROR(INDEX('Vehículos y choferes'!$E$2:$E$16,MATCH($C575,'Vehículos y choferes'!$A$2:$A$16,0)),0)))</f>
        <v/>
      </c>
      <c r="N575" s="18">
        <f>IF($C575="","",N(IFERROR(INDEX('Vehículos y choferes'!$G$2:$G$16,MATCH($C575,'Vehículos y choferes'!$A$2:$A$16,0)),0)))</f>
        <v/>
      </c>
      <c r="O575" s="18">
        <f>IF(AND($D575="",$E575=""),"",N($G575)*(IF($D575="",0,IFERROR(INDEX('Vehículos y choferes'!$J$2:$J$31,MATCH($D575,'Vehículos y choferes'!$I$2:$I$31,0)),0))+IF($E575="",0,IFERROR(INDEX('Vehículos y choferes'!$J$2:$J$31,MATCH($E575,'Vehículos y choferes'!$I$2:$I$31,0)),0))))</f>
        <v/>
      </c>
      <c r="P575" s="18">
        <f>IF(AND($C575="",$D575=""),"",N($K575)+N($L575)+N($M575)+N($N575)+N($O575))</f>
        <v/>
      </c>
      <c r="Q575" s="18">
        <f>IF(OR($P575="",N($I575)=0),"",$P575/$I575)</f>
        <v/>
      </c>
      <c r="R575" s="18">
        <f>IF(OR($P575="",N($F575)=0),"",$P575/$F575)</f>
        <v/>
      </c>
      <c r="S575" s="21">
        <f>IF(OR($P575="",N($J575)=0),"",$P575/$J575)</f>
        <v/>
      </c>
      <c r="T575" s="22">
        <f>IF($S575="","",IF($S575&lt;=Configuración!$C$3,"En objetivo",IF($S575&lt;=Configuración!$C$4,"Alerta","Crítico")))</f>
        <v/>
      </c>
      <c r="U575" s="18">
        <f>IF(OR($Q575="",N(Configuración!$C$3)=0),"",$Q575/Configuración!$C$3)</f>
        <v/>
      </c>
      <c r="V575" s="22">
        <f>IF(OR($H575="",$I575=""),"",MAX(0,$H575-$I575))</f>
        <v/>
      </c>
      <c r="W575" s="16" t="n"/>
    </row>
    <row r="576">
      <c r="A576" s="19" t="n"/>
      <c r="B576" s="16" t="n"/>
      <c r="C576" s="16" t="n"/>
      <c r="D576" s="16" t="n"/>
      <c r="E576" s="16" t="n"/>
      <c r="F576" s="20" t="n"/>
      <c r="G576" s="20" t="n"/>
      <c r="H576" s="16" t="n"/>
      <c r="I576" s="16" t="n"/>
      <c r="J576" s="17" t="n"/>
      <c r="K576" s="17" t="n"/>
      <c r="L576" s="18">
        <f>IF($C576="","",N($F576)*N(IFERROR(INDEX('Vehículos y choferes'!$B$2:$B$16,MATCH($C576,'Vehículos y choferes'!$A$2:$A$16,0)),0))/100*N(IFERROR(INDEX('Vehículos y choferes'!$C$2:$C$16,MATCH($C576,'Vehículos y choferes'!$A$2:$A$16,0)),0)))</f>
        <v/>
      </c>
      <c r="M576" s="18">
        <f>IF($C576="","",N($F576)*N(IFERROR(INDEX('Vehículos y choferes'!$E$2:$E$16,MATCH($C576,'Vehículos y choferes'!$A$2:$A$16,0)),0)))</f>
        <v/>
      </c>
      <c r="N576" s="18">
        <f>IF($C576="","",N(IFERROR(INDEX('Vehículos y choferes'!$G$2:$G$16,MATCH($C576,'Vehículos y choferes'!$A$2:$A$16,0)),0)))</f>
        <v/>
      </c>
      <c r="O576" s="18">
        <f>IF(AND($D576="",$E576=""),"",N($G576)*(IF($D576="",0,IFERROR(INDEX('Vehículos y choferes'!$J$2:$J$31,MATCH($D576,'Vehículos y choferes'!$I$2:$I$31,0)),0))+IF($E576="",0,IFERROR(INDEX('Vehículos y choferes'!$J$2:$J$31,MATCH($E576,'Vehículos y choferes'!$I$2:$I$31,0)),0))))</f>
        <v/>
      </c>
      <c r="P576" s="18">
        <f>IF(AND($C576="",$D576=""),"",N($K576)+N($L576)+N($M576)+N($N576)+N($O576))</f>
        <v/>
      </c>
      <c r="Q576" s="18">
        <f>IF(OR($P576="",N($I576)=0),"",$P576/$I576)</f>
        <v/>
      </c>
      <c r="R576" s="18">
        <f>IF(OR($P576="",N($F576)=0),"",$P576/$F576)</f>
        <v/>
      </c>
      <c r="S576" s="21">
        <f>IF(OR($P576="",N($J576)=0),"",$P576/$J576)</f>
        <v/>
      </c>
      <c r="T576" s="22">
        <f>IF($S576="","",IF($S576&lt;=Configuración!$C$3,"En objetivo",IF($S576&lt;=Configuración!$C$4,"Alerta","Crítico")))</f>
        <v/>
      </c>
      <c r="U576" s="18">
        <f>IF(OR($Q576="",N(Configuración!$C$3)=0),"",$Q576/Configuración!$C$3)</f>
        <v/>
      </c>
      <c r="V576" s="22">
        <f>IF(OR($H576="",$I576=""),"",MAX(0,$H576-$I576))</f>
        <v/>
      </c>
      <c r="W576" s="16" t="n"/>
    </row>
    <row r="577">
      <c r="A577" s="19" t="n"/>
      <c r="B577" s="16" t="n"/>
      <c r="C577" s="16" t="n"/>
      <c r="D577" s="16" t="n"/>
      <c r="E577" s="16" t="n"/>
      <c r="F577" s="20" t="n"/>
      <c r="G577" s="20" t="n"/>
      <c r="H577" s="16" t="n"/>
      <c r="I577" s="16" t="n"/>
      <c r="J577" s="17" t="n"/>
      <c r="K577" s="17" t="n"/>
      <c r="L577" s="18">
        <f>IF($C577="","",N($F577)*N(IFERROR(INDEX('Vehículos y choferes'!$B$2:$B$16,MATCH($C577,'Vehículos y choferes'!$A$2:$A$16,0)),0))/100*N(IFERROR(INDEX('Vehículos y choferes'!$C$2:$C$16,MATCH($C577,'Vehículos y choferes'!$A$2:$A$16,0)),0)))</f>
        <v/>
      </c>
      <c r="M577" s="18">
        <f>IF($C577="","",N($F577)*N(IFERROR(INDEX('Vehículos y choferes'!$E$2:$E$16,MATCH($C577,'Vehículos y choferes'!$A$2:$A$16,0)),0)))</f>
        <v/>
      </c>
      <c r="N577" s="18">
        <f>IF($C577="","",N(IFERROR(INDEX('Vehículos y choferes'!$G$2:$G$16,MATCH($C577,'Vehículos y choferes'!$A$2:$A$16,0)),0)))</f>
        <v/>
      </c>
      <c r="O577" s="18">
        <f>IF(AND($D577="",$E577=""),"",N($G577)*(IF($D577="",0,IFERROR(INDEX('Vehículos y choferes'!$J$2:$J$31,MATCH($D577,'Vehículos y choferes'!$I$2:$I$31,0)),0))+IF($E577="",0,IFERROR(INDEX('Vehículos y choferes'!$J$2:$J$31,MATCH($E577,'Vehículos y choferes'!$I$2:$I$31,0)),0))))</f>
        <v/>
      </c>
      <c r="P577" s="18">
        <f>IF(AND($C577="",$D577=""),"",N($K577)+N($L577)+N($M577)+N($N577)+N($O577))</f>
        <v/>
      </c>
      <c r="Q577" s="18">
        <f>IF(OR($P577="",N($I577)=0),"",$P577/$I577)</f>
        <v/>
      </c>
      <c r="R577" s="18">
        <f>IF(OR($P577="",N($F577)=0),"",$P577/$F577)</f>
        <v/>
      </c>
      <c r="S577" s="21">
        <f>IF(OR($P577="",N($J577)=0),"",$P577/$J577)</f>
        <v/>
      </c>
      <c r="T577" s="22">
        <f>IF($S577="","",IF($S577&lt;=Configuración!$C$3,"En objetivo",IF($S577&lt;=Configuración!$C$4,"Alerta","Crítico")))</f>
        <v/>
      </c>
      <c r="U577" s="18">
        <f>IF(OR($Q577="",N(Configuración!$C$3)=0),"",$Q577/Configuración!$C$3)</f>
        <v/>
      </c>
      <c r="V577" s="22">
        <f>IF(OR($H577="",$I577=""),"",MAX(0,$H577-$I577))</f>
        <v/>
      </c>
      <c r="W577" s="16" t="n"/>
    </row>
    <row r="578">
      <c r="A578" s="19" t="n"/>
      <c r="B578" s="16" t="n"/>
      <c r="C578" s="16" t="n"/>
      <c r="D578" s="16" t="n"/>
      <c r="E578" s="16" t="n"/>
      <c r="F578" s="20" t="n"/>
      <c r="G578" s="20" t="n"/>
      <c r="H578" s="16" t="n"/>
      <c r="I578" s="16" t="n"/>
      <c r="J578" s="17" t="n"/>
      <c r="K578" s="17" t="n"/>
      <c r="L578" s="18">
        <f>IF($C578="","",N($F578)*N(IFERROR(INDEX('Vehículos y choferes'!$B$2:$B$16,MATCH($C578,'Vehículos y choferes'!$A$2:$A$16,0)),0))/100*N(IFERROR(INDEX('Vehículos y choferes'!$C$2:$C$16,MATCH($C578,'Vehículos y choferes'!$A$2:$A$16,0)),0)))</f>
        <v/>
      </c>
      <c r="M578" s="18">
        <f>IF($C578="","",N($F578)*N(IFERROR(INDEX('Vehículos y choferes'!$E$2:$E$16,MATCH($C578,'Vehículos y choferes'!$A$2:$A$16,0)),0)))</f>
        <v/>
      </c>
      <c r="N578" s="18">
        <f>IF($C578="","",N(IFERROR(INDEX('Vehículos y choferes'!$G$2:$G$16,MATCH($C578,'Vehículos y choferes'!$A$2:$A$16,0)),0)))</f>
        <v/>
      </c>
      <c r="O578" s="18">
        <f>IF(AND($D578="",$E578=""),"",N($G578)*(IF($D578="",0,IFERROR(INDEX('Vehículos y choferes'!$J$2:$J$31,MATCH($D578,'Vehículos y choferes'!$I$2:$I$31,0)),0))+IF($E578="",0,IFERROR(INDEX('Vehículos y choferes'!$J$2:$J$31,MATCH($E578,'Vehículos y choferes'!$I$2:$I$31,0)),0))))</f>
        <v/>
      </c>
      <c r="P578" s="18">
        <f>IF(AND($C578="",$D578=""),"",N($K578)+N($L578)+N($M578)+N($N578)+N($O578))</f>
        <v/>
      </c>
      <c r="Q578" s="18">
        <f>IF(OR($P578="",N($I578)=0),"",$P578/$I578)</f>
        <v/>
      </c>
      <c r="R578" s="18">
        <f>IF(OR($P578="",N($F578)=0),"",$P578/$F578)</f>
        <v/>
      </c>
      <c r="S578" s="21">
        <f>IF(OR($P578="",N($J578)=0),"",$P578/$J578)</f>
        <v/>
      </c>
      <c r="T578" s="22">
        <f>IF($S578="","",IF($S578&lt;=Configuración!$C$3,"En objetivo",IF($S578&lt;=Configuración!$C$4,"Alerta","Crítico")))</f>
        <v/>
      </c>
      <c r="U578" s="18">
        <f>IF(OR($Q578="",N(Configuración!$C$3)=0),"",$Q578/Configuración!$C$3)</f>
        <v/>
      </c>
      <c r="V578" s="22">
        <f>IF(OR($H578="",$I578=""),"",MAX(0,$H578-$I578))</f>
        <v/>
      </c>
      <c r="W578" s="16" t="n"/>
    </row>
    <row r="579">
      <c r="A579" s="19" t="n"/>
      <c r="B579" s="16" t="n"/>
      <c r="C579" s="16" t="n"/>
      <c r="D579" s="16" t="n"/>
      <c r="E579" s="16" t="n"/>
      <c r="F579" s="20" t="n"/>
      <c r="G579" s="20" t="n"/>
      <c r="H579" s="16" t="n"/>
      <c r="I579" s="16" t="n"/>
      <c r="J579" s="17" t="n"/>
      <c r="K579" s="17" t="n"/>
      <c r="L579" s="18">
        <f>IF($C579="","",N($F579)*N(IFERROR(INDEX('Vehículos y choferes'!$B$2:$B$16,MATCH($C579,'Vehículos y choferes'!$A$2:$A$16,0)),0))/100*N(IFERROR(INDEX('Vehículos y choferes'!$C$2:$C$16,MATCH($C579,'Vehículos y choferes'!$A$2:$A$16,0)),0)))</f>
        <v/>
      </c>
      <c r="M579" s="18">
        <f>IF($C579="","",N($F579)*N(IFERROR(INDEX('Vehículos y choferes'!$E$2:$E$16,MATCH($C579,'Vehículos y choferes'!$A$2:$A$16,0)),0)))</f>
        <v/>
      </c>
      <c r="N579" s="18">
        <f>IF($C579="","",N(IFERROR(INDEX('Vehículos y choferes'!$G$2:$G$16,MATCH($C579,'Vehículos y choferes'!$A$2:$A$16,0)),0)))</f>
        <v/>
      </c>
      <c r="O579" s="18">
        <f>IF(AND($D579="",$E579=""),"",N($G579)*(IF($D579="",0,IFERROR(INDEX('Vehículos y choferes'!$J$2:$J$31,MATCH($D579,'Vehículos y choferes'!$I$2:$I$31,0)),0))+IF($E579="",0,IFERROR(INDEX('Vehículos y choferes'!$J$2:$J$31,MATCH($E579,'Vehículos y choferes'!$I$2:$I$31,0)),0))))</f>
        <v/>
      </c>
      <c r="P579" s="18">
        <f>IF(AND($C579="",$D579=""),"",N($K579)+N($L579)+N($M579)+N($N579)+N($O579))</f>
        <v/>
      </c>
      <c r="Q579" s="18">
        <f>IF(OR($P579="",N($I579)=0),"",$P579/$I579)</f>
        <v/>
      </c>
      <c r="R579" s="18">
        <f>IF(OR($P579="",N($F579)=0),"",$P579/$F579)</f>
        <v/>
      </c>
      <c r="S579" s="21">
        <f>IF(OR($P579="",N($J579)=0),"",$P579/$J579)</f>
        <v/>
      </c>
      <c r="T579" s="22">
        <f>IF($S579="","",IF($S579&lt;=Configuración!$C$3,"En objetivo",IF($S579&lt;=Configuración!$C$4,"Alerta","Crítico")))</f>
        <v/>
      </c>
      <c r="U579" s="18">
        <f>IF(OR($Q579="",N(Configuración!$C$3)=0),"",$Q579/Configuración!$C$3)</f>
        <v/>
      </c>
      <c r="V579" s="22">
        <f>IF(OR($H579="",$I579=""),"",MAX(0,$H579-$I579))</f>
        <v/>
      </c>
      <c r="W579" s="16" t="n"/>
    </row>
    <row r="580">
      <c r="A580" s="19" t="n"/>
      <c r="B580" s="16" t="n"/>
      <c r="C580" s="16" t="n"/>
      <c r="D580" s="16" t="n"/>
      <c r="E580" s="16" t="n"/>
      <c r="F580" s="20" t="n"/>
      <c r="G580" s="20" t="n"/>
      <c r="H580" s="16" t="n"/>
      <c r="I580" s="16" t="n"/>
      <c r="J580" s="17" t="n"/>
      <c r="K580" s="17" t="n"/>
      <c r="L580" s="18">
        <f>IF($C580="","",N($F580)*N(IFERROR(INDEX('Vehículos y choferes'!$B$2:$B$16,MATCH($C580,'Vehículos y choferes'!$A$2:$A$16,0)),0))/100*N(IFERROR(INDEX('Vehículos y choferes'!$C$2:$C$16,MATCH($C580,'Vehículos y choferes'!$A$2:$A$16,0)),0)))</f>
        <v/>
      </c>
      <c r="M580" s="18">
        <f>IF($C580="","",N($F580)*N(IFERROR(INDEX('Vehículos y choferes'!$E$2:$E$16,MATCH($C580,'Vehículos y choferes'!$A$2:$A$16,0)),0)))</f>
        <v/>
      </c>
      <c r="N580" s="18">
        <f>IF($C580="","",N(IFERROR(INDEX('Vehículos y choferes'!$G$2:$G$16,MATCH($C580,'Vehículos y choferes'!$A$2:$A$16,0)),0)))</f>
        <v/>
      </c>
      <c r="O580" s="18">
        <f>IF(AND($D580="",$E580=""),"",N($G580)*(IF($D580="",0,IFERROR(INDEX('Vehículos y choferes'!$J$2:$J$31,MATCH($D580,'Vehículos y choferes'!$I$2:$I$31,0)),0))+IF($E580="",0,IFERROR(INDEX('Vehículos y choferes'!$J$2:$J$31,MATCH($E580,'Vehículos y choferes'!$I$2:$I$31,0)),0))))</f>
        <v/>
      </c>
      <c r="P580" s="18">
        <f>IF(AND($C580="",$D580=""),"",N($K580)+N($L580)+N($M580)+N($N580)+N($O580))</f>
        <v/>
      </c>
      <c r="Q580" s="18">
        <f>IF(OR($P580="",N($I580)=0),"",$P580/$I580)</f>
        <v/>
      </c>
      <c r="R580" s="18">
        <f>IF(OR($P580="",N($F580)=0),"",$P580/$F580)</f>
        <v/>
      </c>
      <c r="S580" s="21">
        <f>IF(OR($P580="",N($J580)=0),"",$P580/$J580)</f>
        <v/>
      </c>
      <c r="T580" s="22">
        <f>IF($S580="","",IF($S580&lt;=Configuración!$C$3,"En objetivo",IF($S580&lt;=Configuración!$C$4,"Alerta","Crítico")))</f>
        <v/>
      </c>
      <c r="U580" s="18">
        <f>IF(OR($Q580="",N(Configuración!$C$3)=0),"",$Q580/Configuración!$C$3)</f>
        <v/>
      </c>
      <c r="V580" s="22">
        <f>IF(OR($H580="",$I580=""),"",MAX(0,$H580-$I580))</f>
        <v/>
      </c>
      <c r="W580" s="16" t="n"/>
    </row>
    <row r="581">
      <c r="A581" s="19" t="n"/>
      <c r="B581" s="16" t="n"/>
      <c r="C581" s="16" t="n"/>
      <c r="D581" s="16" t="n"/>
      <c r="E581" s="16" t="n"/>
      <c r="F581" s="20" t="n"/>
      <c r="G581" s="20" t="n"/>
      <c r="H581" s="16" t="n"/>
      <c r="I581" s="16" t="n"/>
      <c r="J581" s="17" t="n"/>
      <c r="K581" s="17" t="n"/>
      <c r="L581" s="18">
        <f>IF($C581="","",N($F581)*N(IFERROR(INDEX('Vehículos y choferes'!$B$2:$B$16,MATCH($C581,'Vehículos y choferes'!$A$2:$A$16,0)),0))/100*N(IFERROR(INDEX('Vehículos y choferes'!$C$2:$C$16,MATCH($C581,'Vehículos y choferes'!$A$2:$A$16,0)),0)))</f>
        <v/>
      </c>
      <c r="M581" s="18">
        <f>IF($C581="","",N($F581)*N(IFERROR(INDEX('Vehículos y choferes'!$E$2:$E$16,MATCH($C581,'Vehículos y choferes'!$A$2:$A$16,0)),0)))</f>
        <v/>
      </c>
      <c r="N581" s="18">
        <f>IF($C581="","",N(IFERROR(INDEX('Vehículos y choferes'!$G$2:$G$16,MATCH($C581,'Vehículos y choferes'!$A$2:$A$16,0)),0)))</f>
        <v/>
      </c>
      <c r="O581" s="18">
        <f>IF(AND($D581="",$E581=""),"",N($G581)*(IF($D581="",0,IFERROR(INDEX('Vehículos y choferes'!$J$2:$J$31,MATCH($D581,'Vehículos y choferes'!$I$2:$I$31,0)),0))+IF($E581="",0,IFERROR(INDEX('Vehículos y choferes'!$J$2:$J$31,MATCH($E581,'Vehículos y choferes'!$I$2:$I$31,0)),0))))</f>
        <v/>
      </c>
      <c r="P581" s="18">
        <f>IF(AND($C581="",$D581=""),"",N($K581)+N($L581)+N($M581)+N($N581)+N($O581))</f>
        <v/>
      </c>
      <c r="Q581" s="18">
        <f>IF(OR($P581="",N($I581)=0),"",$P581/$I581)</f>
        <v/>
      </c>
      <c r="R581" s="18">
        <f>IF(OR($P581="",N($F581)=0),"",$P581/$F581)</f>
        <v/>
      </c>
      <c r="S581" s="21">
        <f>IF(OR($P581="",N($J581)=0),"",$P581/$J581)</f>
        <v/>
      </c>
      <c r="T581" s="22">
        <f>IF($S581="","",IF($S581&lt;=Configuración!$C$3,"En objetivo",IF($S581&lt;=Configuración!$C$4,"Alerta","Crítico")))</f>
        <v/>
      </c>
      <c r="U581" s="18">
        <f>IF(OR($Q581="",N(Configuración!$C$3)=0),"",$Q581/Configuración!$C$3)</f>
        <v/>
      </c>
      <c r="V581" s="22">
        <f>IF(OR($H581="",$I581=""),"",MAX(0,$H581-$I581))</f>
        <v/>
      </c>
      <c r="W581" s="16" t="n"/>
    </row>
    <row r="582">
      <c r="A582" s="19" t="n"/>
      <c r="B582" s="16" t="n"/>
      <c r="C582" s="16" t="n"/>
      <c r="D582" s="16" t="n"/>
      <c r="E582" s="16" t="n"/>
      <c r="F582" s="20" t="n"/>
      <c r="G582" s="20" t="n"/>
      <c r="H582" s="16" t="n"/>
      <c r="I582" s="16" t="n"/>
      <c r="J582" s="17" t="n"/>
      <c r="K582" s="17" t="n"/>
      <c r="L582" s="18">
        <f>IF($C582="","",N($F582)*N(IFERROR(INDEX('Vehículos y choferes'!$B$2:$B$16,MATCH($C582,'Vehículos y choferes'!$A$2:$A$16,0)),0))/100*N(IFERROR(INDEX('Vehículos y choferes'!$C$2:$C$16,MATCH($C582,'Vehículos y choferes'!$A$2:$A$16,0)),0)))</f>
        <v/>
      </c>
      <c r="M582" s="18">
        <f>IF($C582="","",N($F582)*N(IFERROR(INDEX('Vehículos y choferes'!$E$2:$E$16,MATCH($C582,'Vehículos y choferes'!$A$2:$A$16,0)),0)))</f>
        <v/>
      </c>
      <c r="N582" s="18">
        <f>IF($C582="","",N(IFERROR(INDEX('Vehículos y choferes'!$G$2:$G$16,MATCH($C582,'Vehículos y choferes'!$A$2:$A$16,0)),0)))</f>
        <v/>
      </c>
      <c r="O582" s="18">
        <f>IF(AND($D582="",$E582=""),"",N($G582)*(IF($D582="",0,IFERROR(INDEX('Vehículos y choferes'!$J$2:$J$31,MATCH($D582,'Vehículos y choferes'!$I$2:$I$31,0)),0))+IF($E582="",0,IFERROR(INDEX('Vehículos y choferes'!$J$2:$J$31,MATCH($E582,'Vehículos y choferes'!$I$2:$I$31,0)),0))))</f>
        <v/>
      </c>
      <c r="P582" s="18">
        <f>IF(AND($C582="",$D582=""),"",N($K582)+N($L582)+N($M582)+N($N582)+N($O582))</f>
        <v/>
      </c>
      <c r="Q582" s="18">
        <f>IF(OR($P582="",N($I582)=0),"",$P582/$I582)</f>
        <v/>
      </c>
      <c r="R582" s="18">
        <f>IF(OR($P582="",N($F582)=0),"",$P582/$F582)</f>
        <v/>
      </c>
      <c r="S582" s="21">
        <f>IF(OR($P582="",N($J582)=0),"",$P582/$J582)</f>
        <v/>
      </c>
      <c r="T582" s="22">
        <f>IF($S582="","",IF($S582&lt;=Configuración!$C$3,"En objetivo",IF($S582&lt;=Configuración!$C$4,"Alerta","Crítico")))</f>
        <v/>
      </c>
      <c r="U582" s="18">
        <f>IF(OR($Q582="",N(Configuración!$C$3)=0),"",$Q582/Configuración!$C$3)</f>
        <v/>
      </c>
      <c r="V582" s="22">
        <f>IF(OR($H582="",$I582=""),"",MAX(0,$H582-$I582))</f>
        <v/>
      </c>
      <c r="W582" s="16" t="n"/>
    </row>
    <row r="583">
      <c r="A583" s="19" t="n"/>
      <c r="B583" s="16" t="n"/>
      <c r="C583" s="16" t="n"/>
      <c r="D583" s="16" t="n"/>
      <c r="E583" s="16" t="n"/>
      <c r="F583" s="20" t="n"/>
      <c r="G583" s="20" t="n"/>
      <c r="H583" s="16" t="n"/>
      <c r="I583" s="16" t="n"/>
      <c r="J583" s="17" t="n"/>
      <c r="K583" s="17" t="n"/>
      <c r="L583" s="18">
        <f>IF($C583="","",N($F583)*N(IFERROR(INDEX('Vehículos y choferes'!$B$2:$B$16,MATCH($C583,'Vehículos y choferes'!$A$2:$A$16,0)),0))/100*N(IFERROR(INDEX('Vehículos y choferes'!$C$2:$C$16,MATCH($C583,'Vehículos y choferes'!$A$2:$A$16,0)),0)))</f>
        <v/>
      </c>
      <c r="M583" s="18">
        <f>IF($C583="","",N($F583)*N(IFERROR(INDEX('Vehículos y choferes'!$E$2:$E$16,MATCH($C583,'Vehículos y choferes'!$A$2:$A$16,0)),0)))</f>
        <v/>
      </c>
      <c r="N583" s="18">
        <f>IF($C583="","",N(IFERROR(INDEX('Vehículos y choferes'!$G$2:$G$16,MATCH($C583,'Vehículos y choferes'!$A$2:$A$16,0)),0)))</f>
        <v/>
      </c>
      <c r="O583" s="18">
        <f>IF(AND($D583="",$E583=""),"",N($G583)*(IF($D583="",0,IFERROR(INDEX('Vehículos y choferes'!$J$2:$J$31,MATCH($D583,'Vehículos y choferes'!$I$2:$I$31,0)),0))+IF($E583="",0,IFERROR(INDEX('Vehículos y choferes'!$J$2:$J$31,MATCH($E583,'Vehículos y choferes'!$I$2:$I$31,0)),0))))</f>
        <v/>
      </c>
      <c r="P583" s="18">
        <f>IF(AND($C583="",$D583=""),"",N($K583)+N($L583)+N($M583)+N($N583)+N($O583))</f>
        <v/>
      </c>
      <c r="Q583" s="18">
        <f>IF(OR($P583="",N($I583)=0),"",$P583/$I583)</f>
        <v/>
      </c>
      <c r="R583" s="18">
        <f>IF(OR($P583="",N($F583)=0),"",$P583/$F583)</f>
        <v/>
      </c>
      <c r="S583" s="21">
        <f>IF(OR($P583="",N($J583)=0),"",$P583/$J583)</f>
        <v/>
      </c>
      <c r="T583" s="22">
        <f>IF($S583="","",IF($S583&lt;=Configuración!$C$3,"En objetivo",IF($S583&lt;=Configuración!$C$4,"Alerta","Crítico")))</f>
        <v/>
      </c>
      <c r="U583" s="18">
        <f>IF(OR($Q583="",N(Configuración!$C$3)=0),"",$Q583/Configuración!$C$3)</f>
        <v/>
      </c>
      <c r="V583" s="22">
        <f>IF(OR($H583="",$I583=""),"",MAX(0,$H583-$I583))</f>
        <v/>
      </c>
      <c r="W583" s="16" t="n"/>
    </row>
    <row r="584">
      <c r="A584" s="19" t="n"/>
      <c r="B584" s="16" t="n"/>
      <c r="C584" s="16" t="n"/>
      <c r="D584" s="16" t="n"/>
      <c r="E584" s="16" t="n"/>
      <c r="F584" s="20" t="n"/>
      <c r="G584" s="20" t="n"/>
      <c r="H584" s="16" t="n"/>
      <c r="I584" s="16" t="n"/>
      <c r="J584" s="17" t="n"/>
      <c r="K584" s="17" t="n"/>
      <c r="L584" s="18">
        <f>IF($C584="","",N($F584)*N(IFERROR(INDEX('Vehículos y choferes'!$B$2:$B$16,MATCH($C584,'Vehículos y choferes'!$A$2:$A$16,0)),0))/100*N(IFERROR(INDEX('Vehículos y choferes'!$C$2:$C$16,MATCH($C584,'Vehículos y choferes'!$A$2:$A$16,0)),0)))</f>
        <v/>
      </c>
      <c r="M584" s="18">
        <f>IF($C584="","",N($F584)*N(IFERROR(INDEX('Vehículos y choferes'!$E$2:$E$16,MATCH($C584,'Vehículos y choferes'!$A$2:$A$16,0)),0)))</f>
        <v/>
      </c>
      <c r="N584" s="18">
        <f>IF($C584="","",N(IFERROR(INDEX('Vehículos y choferes'!$G$2:$G$16,MATCH($C584,'Vehículos y choferes'!$A$2:$A$16,0)),0)))</f>
        <v/>
      </c>
      <c r="O584" s="18">
        <f>IF(AND($D584="",$E584=""),"",N($G584)*(IF($D584="",0,IFERROR(INDEX('Vehículos y choferes'!$J$2:$J$31,MATCH($D584,'Vehículos y choferes'!$I$2:$I$31,0)),0))+IF($E584="",0,IFERROR(INDEX('Vehículos y choferes'!$J$2:$J$31,MATCH($E584,'Vehículos y choferes'!$I$2:$I$31,0)),0))))</f>
        <v/>
      </c>
      <c r="P584" s="18">
        <f>IF(AND($C584="",$D584=""),"",N($K584)+N($L584)+N($M584)+N($N584)+N($O584))</f>
        <v/>
      </c>
      <c r="Q584" s="18">
        <f>IF(OR($P584="",N($I584)=0),"",$P584/$I584)</f>
        <v/>
      </c>
      <c r="R584" s="18">
        <f>IF(OR($P584="",N($F584)=0),"",$P584/$F584)</f>
        <v/>
      </c>
      <c r="S584" s="21">
        <f>IF(OR($P584="",N($J584)=0),"",$P584/$J584)</f>
        <v/>
      </c>
      <c r="T584" s="22">
        <f>IF($S584="","",IF($S584&lt;=Configuración!$C$3,"En objetivo",IF($S584&lt;=Configuración!$C$4,"Alerta","Crítico")))</f>
        <v/>
      </c>
      <c r="U584" s="18">
        <f>IF(OR($Q584="",N(Configuración!$C$3)=0),"",$Q584/Configuración!$C$3)</f>
        <v/>
      </c>
      <c r="V584" s="22">
        <f>IF(OR($H584="",$I584=""),"",MAX(0,$H584-$I584))</f>
        <v/>
      </c>
      <c r="W584" s="16" t="n"/>
    </row>
    <row r="585">
      <c r="A585" s="19" t="n"/>
      <c r="B585" s="16" t="n"/>
      <c r="C585" s="16" t="n"/>
      <c r="D585" s="16" t="n"/>
      <c r="E585" s="16" t="n"/>
      <c r="F585" s="20" t="n"/>
      <c r="G585" s="20" t="n"/>
      <c r="H585" s="16" t="n"/>
      <c r="I585" s="16" t="n"/>
      <c r="J585" s="17" t="n"/>
      <c r="K585" s="17" t="n"/>
      <c r="L585" s="18">
        <f>IF($C585="","",N($F585)*N(IFERROR(INDEX('Vehículos y choferes'!$B$2:$B$16,MATCH($C585,'Vehículos y choferes'!$A$2:$A$16,0)),0))/100*N(IFERROR(INDEX('Vehículos y choferes'!$C$2:$C$16,MATCH($C585,'Vehículos y choferes'!$A$2:$A$16,0)),0)))</f>
        <v/>
      </c>
      <c r="M585" s="18">
        <f>IF($C585="","",N($F585)*N(IFERROR(INDEX('Vehículos y choferes'!$E$2:$E$16,MATCH($C585,'Vehículos y choferes'!$A$2:$A$16,0)),0)))</f>
        <v/>
      </c>
      <c r="N585" s="18">
        <f>IF($C585="","",N(IFERROR(INDEX('Vehículos y choferes'!$G$2:$G$16,MATCH($C585,'Vehículos y choferes'!$A$2:$A$16,0)),0)))</f>
        <v/>
      </c>
      <c r="O585" s="18">
        <f>IF(AND($D585="",$E585=""),"",N($G585)*(IF($D585="",0,IFERROR(INDEX('Vehículos y choferes'!$J$2:$J$31,MATCH($D585,'Vehículos y choferes'!$I$2:$I$31,0)),0))+IF($E585="",0,IFERROR(INDEX('Vehículos y choferes'!$J$2:$J$31,MATCH($E585,'Vehículos y choferes'!$I$2:$I$31,0)),0))))</f>
        <v/>
      </c>
      <c r="P585" s="18">
        <f>IF(AND($C585="",$D585=""),"",N($K585)+N($L585)+N($M585)+N($N585)+N($O585))</f>
        <v/>
      </c>
      <c r="Q585" s="18">
        <f>IF(OR($P585="",N($I585)=0),"",$P585/$I585)</f>
        <v/>
      </c>
      <c r="R585" s="18">
        <f>IF(OR($P585="",N($F585)=0),"",$P585/$F585)</f>
        <v/>
      </c>
      <c r="S585" s="21">
        <f>IF(OR($P585="",N($J585)=0),"",$P585/$J585)</f>
        <v/>
      </c>
      <c r="T585" s="22">
        <f>IF($S585="","",IF($S585&lt;=Configuración!$C$3,"En objetivo",IF($S585&lt;=Configuración!$C$4,"Alerta","Crítico")))</f>
        <v/>
      </c>
      <c r="U585" s="18">
        <f>IF(OR($Q585="",N(Configuración!$C$3)=0),"",$Q585/Configuración!$C$3)</f>
        <v/>
      </c>
      <c r="V585" s="22">
        <f>IF(OR($H585="",$I585=""),"",MAX(0,$H585-$I585))</f>
        <v/>
      </c>
      <c r="W585" s="16" t="n"/>
    </row>
    <row r="586">
      <c r="A586" s="19" t="n"/>
      <c r="B586" s="16" t="n"/>
      <c r="C586" s="16" t="n"/>
      <c r="D586" s="16" t="n"/>
      <c r="E586" s="16" t="n"/>
      <c r="F586" s="20" t="n"/>
      <c r="G586" s="20" t="n"/>
      <c r="H586" s="16" t="n"/>
      <c r="I586" s="16" t="n"/>
      <c r="J586" s="17" t="n"/>
      <c r="K586" s="17" t="n"/>
      <c r="L586" s="18">
        <f>IF($C586="","",N($F586)*N(IFERROR(INDEX('Vehículos y choferes'!$B$2:$B$16,MATCH($C586,'Vehículos y choferes'!$A$2:$A$16,0)),0))/100*N(IFERROR(INDEX('Vehículos y choferes'!$C$2:$C$16,MATCH($C586,'Vehículos y choferes'!$A$2:$A$16,0)),0)))</f>
        <v/>
      </c>
      <c r="M586" s="18">
        <f>IF($C586="","",N($F586)*N(IFERROR(INDEX('Vehículos y choferes'!$E$2:$E$16,MATCH($C586,'Vehículos y choferes'!$A$2:$A$16,0)),0)))</f>
        <v/>
      </c>
      <c r="N586" s="18">
        <f>IF($C586="","",N(IFERROR(INDEX('Vehículos y choferes'!$G$2:$G$16,MATCH($C586,'Vehículos y choferes'!$A$2:$A$16,0)),0)))</f>
        <v/>
      </c>
      <c r="O586" s="18">
        <f>IF(AND($D586="",$E586=""),"",N($G586)*(IF($D586="",0,IFERROR(INDEX('Vehículos y choferes'!$J$2:$J$31,MATCH($D586,'Vehículos y choferes'!$I$2:$I$31,0)),0))+IF($E586="",0,IFERROR(INDEX('Vehículos y choferes'!$J$2:$J$31,MATCH($E586,'Vehículos y choferes'!$I$2:$I$31,0)),0))))</f>
        <v/>
      </c>
      <c r="P586" s="18">
        <f>IF(AND($C586="",$D586=""),"",N($K586)+N($L586)+N($M586)+N($N586)+N($O586))</f>
        <v/>
      </c>
      <c r="Q586" s="18">
        <f>IF(OR($P586="",N($I586)=0),"",$P586/$I586)</f>
        <v/>
      </c>
      <c r="R586" s="18">
        <f>IF(OR($P586="",N($F586)=0),"",$P586/$F586)</f>
        <v/>
      </c>
      <c r="S586" s="21">
        <f>IF(OR($P586="",N($J586)=0),"",$P586/$J586)</f>
        <v/>
      </c>
      <c r="T586" s="22">
        <f>IF($S586="","",IF($S586&lt;=Configuración!$C$3,"En objetivo",IF($S586&lt;=Configuración!$C$4,"Alerta","Crítico")))</f>
        <v/>
      </c>
      <c r="U586" s="18">
        <f>IF(OR($Q586="",N(Configuración!$C$3)=0),"",$Q586/Configuración!$C$3)</f>
        <v/>
      </c>
      <c r="V586" s="22">
        <f>IF(OR($H586="",$I586=""),"",MAX(0,$H586-$I586))</f>
        <v/>
      </c>
      <c r="W586" s="16" t="n"/>
    </row>
    <row r="587">
      <c r="A587" s="19" t="n"/>
      <c r="B587" s="16" t="n"/>
      <c r="C587" s="16" t="n"/>
      <c r="D587" s="16" t="n"/>
      <c r="E587" s="16" t="n"/>
      <c r="F587" s="20" t="n"/>
      <c r="G587" s="20" t="n"/>
      <c r="H587" s="16" t="n"/>
      <c r="I587" s="16" t="n"/>
      <c r="J587" s="17" t="n"/>
      <c r="K587" s="17" t="n"/>
      <c r="L587" s="18">
        <f>IF($C587="","",N($F587)*N(IFERROR(INDEX('Vehículos y choferes'!$B$2:$B$16,MATCH($C587,'Vehículos y choferes'!$A$2:$A$16,0)),0))/100*N(IFERROR(INDEX('Vehículos y choferes'!$C$2:$C$16,MATCH($C587,'Vehículos y choferes'!$A$2:$A$16,0)),0)))</f>
        <v/>
      </c>
      <c r="M587" s="18">
        <f>IF($C587="","",N($F587)*N(IFERROR(INDEX('Vehículos y choferes'!$E$2:$E$16,MATCH($C587,'Vehículos y choferes'!$A$2:$A$16,0)),0)))</f>
        <v/>
      </c>
      <c r="N587" s="18">
        <f>IF($C587="","",N(IFERROR(INDEX('Vehículos y choferes'!$G$2:$G$16,MATCH($C587,'Vehículos y choferes'!$A$2:$A$16,0)),0)))</f>
        <v/>
      </c>
      <c r="O587" s="18">
        <f>IF(AND($D587="",$E587=""),"",N($G587)*(IF($D587="",0,IFERROR(INDEX('Vehículos y choferes'!$J$2:$J$31,MATCH($D587,'Vehículos y choferes'!$I$2:$I$31,0)),0))+IF($E587="",0,IFERROR(INDEX('Vehículos y choferes'!$J$2:$J$31,MATCH($E587,'Vehículos y choferes'!$I$2:$I$31,0)),0))))</f>
        <v/>
      </c>
      <c r="P587" s="18">
        <f>IF(AND($C587="",$D587=""),"",N($K587)+N($L587)+N($M587)+N($N587)+N($O587))</f>
        <v/>
      </c>
      <c r="Q587" s="18">
        <f>IF(OR($P587="",N($I587)=0),"",$P587/$I587)</f>
        <v/>
      </c>
      <c r="R587" s="18">
        <f>IF(OR($P587="",N($F587)=0),"",$P587/$F587)</f>
        <v/>
      </c>
      <c r="S587" s="21">
        <f>IF(OR($P587="",N($J587)=0),"",$P587/$J587)</f>
        <v/>
      </c>
      <c r="T587" s="22">
        <f>IF($S587="","",IF($S587&lt;=Configuración!$C$3,"En objetivo",IF($S587&lt;=Configuración!$C$4,"Alerta","Crítico")))</f>
        <v/>
      </c>
      <c r="U587" s="18">
        <f>IF(OR($Q587="",N(Configuración!$C$3)=0),"",$Q587/Configuración!$C$3)</f>
        <v/>
      </c>
      <c r="V587" s="22">
        <f>IF(OR($H587="",$I587=""),"",MAX(0,$H587-$I587))</f>
        <v/>
      </c>
      <c r="W587" s="16" t="n"/>
    </row>
    <row r="588">
      <c r="A588" s="19" t="n"/>
      <c r="B588" s="16" t="n"/>
      <c r="C588" s="16" t="n"/>
      <c r="D588" s="16" t="n"/>
      <c r="E588" s="16" t="n"/>
      <c r="F588" s="20" t="n"/>
      <c r="G588" s="20" t="n"/>
      <c r="H588" s="16" t="n"/>
      <c r="I588" s="16" t="n"/>
      <c r="J588" s="17" t="n"/>
      <c r="K588" s="17" t="n"/>
      <c r="L588" s="18">
        <f>IF($C588="","",N($F588)*N(IFERROR(INDEX('Vehículos y choferes'!$B$2:$B$16,MATCH($C588,'Vehículos y choferes'!$A$2:$A$16,0)),0))/100*N(IFERROR(INDEX('Vehículos y choferes'!$C$2:$C$16,MATCH($C588,'Vehículos y choferes'!$A$2:$A$16,0)),0)))</f>
        <v/>
      </c>
      <c r="M588" s="18">
        <f>IF($C588="","",N($F588)*N(IFERROR(INDEX('Vehículos y choferes'!$E$2:$E$16,MATCH($C588,'Vehículos y choferes'!$A$2:$A$16,0)),0)))</f>
        <v/>
      </c>
      <c r="N588" s="18">
        <f>IF($C588="","",N(IFERROR(INDEX('Vehículos y choferes'!$G$2:$G$16,MATCH($C588,'Vehículos y choferes'!$A$2:$A$16,0)),0)))</f>
        <v/>
      </c>
      <c r="O588" s="18">
        <f>IF(AND($D588="",$E588=""),"",N($G588)*(IF($D588="",0,IFERROR(INDEX('Vehículos y choferes'!$J$2:$J$31,MATCH($D588,'Vehículos y choferes'!$I$2:$I$31,0)),0))+IF($E588="",0,IFERROR(INDEX('Vehículos y choferes'!$J$2:$J$31,MATCH($E588,'Vehículos y choferes'!$I$2:$I$31,0)),0))))</f>
        <v/>
      </c>
      <c r="P588" s="18">
        <f>IF(AND($C588="",$D588=""),"",N($K588)+N($L588)+N($M588)+N($N588)+N($O588))</f>
        <v/>
      </c>
      <c r="Q588" s="18">
        <f>IF(OR($P588="",N($I588)=0),"",$P588/$I588)</f>
        <v/>
      </c>
      <c r="R588" s="18">
        <f>IF(OR($P588="",N($F588)=0),"",$P588/$F588)</f>
        <v/>
      </c>
      <c r="S588" s="21">
        <f>IF(OR($P588="",N($J588)=0),"",$P588/$J588)</f>
        <v/>
      </c>
      <c r="T588" s="22">
        <f>IF($S588="","",IF($S588&lt;=Configuración!$C$3,"En objetivo",IF($S588&lt;=Configuración!$C$4,"Alerta","Crítico")))</f>
        <v/>
      </c>
      <c r="U588" s="18">
        <f>IF(OR($Q588="",N(Configuración!$C$3)=0),"",$Q588/Configuración!$C$3)</f>
        <v/>
      </c>
      <c r="V588" s="22">
        <f>IF(OR($H588="",$I588=""),"",MAX(0,$H588-$I588))</f>
        <v/>
      </c>
      <c r="W588" s="16" t="n"/>
    </row>
    <row r="589">
      <c r="A589" s="19" t="n"/>
      <c r="B589" s="16" t="n"/>
      <c r="C589" s="16" t="n"/>
      <c r="D589" s="16" t="n"/>
      <c r="E589" s="16" t="n"/>
      <c r="F589" s="20" t="n"/>
      <c r="G589" s="20" t="n"/>
      <c r="H589" s="16" t="n"/>
      <c r="I589" s="16" t="n"/>
      <c r="J589" s="17" t="n"/>
      <c r="K589" s="17" t="n"/>
      <c r="L589" s="18">
        <f>IF($C589="","",N($F589)*N(IFERROR(INDEX('Vehículos y choferes'!$B$2:$B$16,MATCH($C589,'Vehículos y choferes'!$A$2:$A$16,0)),0))/100*N(IFERROR(INDEX('Vehículos y choferes'!$C$2:$C$16,MATCH($C589,'Vehículos y choferes'!$A$2:$A$16,0)),0)))</f>
        <v/>
      </c>
      <c r="M589" s="18">
        <f>IF($C589="","",N($F589)*N(IFERROR(INDEX('Vehículos y choferes'!$E$2:$E$16,MATCH($C589,'Vehículos y choferes'!$A$2:$A$16,0)),0)))</f>
        <v/>
      </c>
      <c r="N589" s="18">
        <f>IF($C589="","",N(IFERROR(INDEX('Vehículos y choferes'!$G$2:$G$16,MATCH($C589,'Vehículos y choferes'!$A$2:$A$16,0)),0)))</f>
        <v/>
      </c>
      <c r="O589" s="18">
        <f>IF(AND($D589="",$E589=""),"",N($G589)*(IF($D589="",0,IFERROR(INDEX('Vehículos y choferes'!$J$2:$J$31,MATCH($D589,'Vehículos y choferes'!$I$2:$I$31,0)),0))+IF($E589="",0,IFERROR(INDEX('Vehículos y choferes'!$J$2:$J$31,MATCH($E589,'Vehículos y choferes'!$I$2:$I$31,0)),0))))</f>
        <v/>
      </c>
      <c r="P589" s="18">
        <f>IF(AND($C589="",$D589=""),"",N($K589)+N($L589)+N($M589)+N($N589)+N($O589))</f>
        <v/>
      </c>
      <c r="Q589" s="18">
        <f>IF(OR($P589="",N($I589)=0),"",$P589/$I589)</f>
        <v/>
      </c>
      <c r="R589" s="18">
        <f>IF(OR($P589="",N($F589)=0),"",$P589/$F589)</f>
        <v/>
      </c>
      <c r="S589" s="21">
        <f>IF(OR($P589="",N($J589)=0),"",$P589/$J589)</f>
        <v/>
      </c>
      <c r="T589" s="22">
        <f>IF($S589="","",IF($S589&lt;=Configuración!$C$3,"En objetivo",IF($S589&lt;=Configuración!$C$4,"Alerta","Crítico")))</f>
        <v/>
      </c>
      <c r="U589" s="18">
        <f>IF(OR($Q589="",N(Configuración!$C$3)=0),"",$Q589/Configuración!$C$3)</f>
        <v/>
      </c>
      <c r="V589" s="22">
        <f>IF(OR($H589="",$I589=""),"",MAX(0,$H589-$I589))</f>
        <v/>
      </c>
      <c r="W589" s="16" t="n"/>
    </row>
    <row r="590">
      <c r="A590" s="19" t="n"/>
      <c r="B590" s="16" t="n"/>
      <c r="C590" s="16" t="n"/>
      <c r="D590" s="16" t="n"/>
      <c r="E590" s="16" t="n"/>
      <c r="F590" s="20" t="n"/>
      <c r="G590" s="20" t="n"/>
      <c r="H590" s="16" t="n"/>
      <c r="I590" s="16" t="n"/>
      <c r="J590" s="17" t="n"/>
      <c r="K590" s="17" t="n"/>
      <c r="L590" s="18">
        <f>IF($C590="","",N($F590)*N(IFERROR(INDEX('Vehículos y choferes'!$B$2:$B$16,MATCH($C590,'Vehículos y choferes'!$A$2:$A$16,0)),0))/100*N(IFERROR(INDEX('Vehículos y choferes'!$C$2:$C$16,MATCH($C590,'Vehículos y choferes'!$A$2:$A$16,0)),0)))</f>
        <v/>
      </c>
      <c r="M590" s="18">
        <f>IF($C590="","",N($F590)*N(IFERROR(INDEX('Vehículos y choferes'!$E$2:$E$16,MATCH($C590,'Vehículos y choferes'!$A$2:$A$16,0)),0)))</f>
        <v/>
      </c>
      <c r="N590" s="18">
        <f>IF($C590="","",N(IFERROR(INDEX('Vehículos y choferes'!$G$2:$G$16,MATCH($C590,'Vehículos y choferes'!$A$2:$A$16,0)),0)))</f>
        <v/>
      </c>
      <c r="O590" s="18">
        <f>IF(AND($D590="",$E590=""),"",N($G590)*(IF($D590="",0,IFERROR(INDEX('Vehículos y choferes'!$J$2:$J$31,MATCH($D590,'Vehículos y choferes'!$I$2:$I$31,0)),0))+IF($E590="",0,IFERROR(INDEX('Vehículos y choferes'!$J$2:$J$31,MATCH($E590,'Vehículos y choferes'!$I$2:$I$31,0)),0))))</f>
        <v/>
      </c>
      <c r="P590" s="18">
        <f>IF(AND($C590="",$D590=""),"",N($K590)+N($L590)+N($M590)+N($N590)+N($O590))</f>
        <v/>
      </c>
      <c r="Q590" s="18">
        <f>IF(OR($P590="",N($I590)=0),"",$P590/$I590)</f>
        <v/>
      </c>
      <c r="R590" s="18">
        <f>IF(OR($P590="",N($F590)=0),"",$P590/$F590)</f>
        <v/>
      </c>
      <c r="S590" s="21">
        <f>IF(OR($P590="",N($J590)=0),"",$P590/$J590)</f>
        <v/>
      </c>
      <c r="T590" s="22">
        <f>IF($S590="","",IF($S590&lt;=Configuración!$C$3,"En objetivo",IF($S590&lt;=Configuración!$C$4,"Alerta","Crítico")))</f>
        <v/>
      </c>
      <c r="U590" s="18">
        <f>IF(OR($Q590="",N(Configuración!$C$3)=0),"",$Q590/Configuración!$C$3)</f>
        <v/>
      </c>
      <c r="V590" s="22">
        <f>IF(OR($H590="",$I590=""),"",MAX(0,$H590-$I590))</f>
        <v/>
      </c>
      <c r="W590" s="16" t="n"/>
    </row>
    <row r="591">
      <c r="A591" s="19" t="n"/>
      <c r="B591" s="16" t="n"/>
      <c r="C591" s="16" t="n"/>
      <c r="D591" s="16" t="n"/>
      <c r="E591" s="16" t="n"/>
      <c r="F591" s="20" t="n"/>
      <c r="G591" s="20" t="n"/>
      <c r="H591" s="16" t="n"/>
      <c r="I591" s="16" t="n"/>
      <c r="J591" s="17" t="n"/>
      <c r="K591" s="17" t="n"/>
      <c r="L591" s="18">
        <f>IF($C591="","",N($F591)*N(IFERROR(INDEX('Vehículos y choferes'!$B$2:$B$16,MATCH($C591,'Vehículos y choferes'!$A$2:$A$16,0)),0))/100*N(IFERROR(INDEX('Vehículos y choferes'!$C$2:$C$16,MATCH($C591,'Vehículos y choferes'!$A$2:$A$16,0)),0)))</f>
        <v/>
      </c>
      <c r="M591" s="18">
        <f>IF($C591="","",N($F591)*N(IFERROR(INDEX('Vehículos y choferes'!$E$2:$E$16,MATCH($C591,'Vehículos y choferes'!$A$2:$A$16,0)),0)))</f>
        <v/>
      </c>
      <c r="N591" s="18">
        <f>IF($C591="","",N(IFERROR(INDEX('Vehículos y choferes'!$G$2:$G$16,MATCH($C591,'Vehículos y choferes'!$A$2:$A$16,0)),0)))</f>
        <v/>
      </c>
      <c r="O591" s="18">
        <f>IF(AND($D591="",$E591=""),"",N($G591)*(IF($D591="",0,IFERROR(INDEX('Vehículos y choferes'!$J$2:$J$31,MATCH($D591,'Vehículos y choferes'!$I$2:$I$31,0)),0))+IF($E591="",0,IFERROR(INDEX('Vehículos y choferes'!$J$2:$J$31,MATCH($E591,'Vehículos y choferes'!$I$2:$I$31,0)),0))))</f>
        <v/>
      </c>
      <c r="P591" s="18">
        <f>IF(AND($C591="",$D591=""),"",N($K591)+N($L591)+N($M591)+N($N591)+N($O591))</f>
        <v/>
      </c>
      <c r="Q591" s="18">
        <f>IF(OR($P591="",N($I591)=0),"",$P591/$I591)</f>
        <v/>
      </c>
      <c r="R591" s="18">
        <f>IF(OR($P591="",N($F591)=0),"",$P591/$F591)</f>
        <v/>
      </c>
      <c r="S591" s="21">
        <f>IF(OR($P591="",N($J591)=0),"",$P591/$J591)</f>
        <v/>
      </c>
      <c r="T591" s="22">
        <f>IF($S591="","",IF($S591&lt;=Configuración!$C$3,"En objetivo",IF($S591&lt;=Configuración!$C$4,"Alerta","Crítico")))</f>
        <v/>
      </c>
      <c r="U591" s="18">
        <f>IF(OR($Q591="",N(Configuración!$C$3)=0),"",$Q591/Configuración!$C$3)</f>
        <v/>
      </c>
      <c r="V591" s="22">
        <f>IF(OR($H591="",$I591=""),"",MAX(0,$H591-$I591))</f>
        <v/>
      </c>
      <c r="W591" s="16" t="n"/>
    </row>
    <row r="592">
      <c r="A592" s="19" t="n"/>
      <c r="B592" s="16" t="n"/>
      <c r="C592" s="16" t="n"/>
      <c r="D592" s="16" t="n"/>
      <c r="E592" s="16" t="n"/>
      <c r="F592" s="20" t="n"/>
      <c r="G592" s="20" t="n"/>
      <c r="H592" s="16" t="n"/>
      <c r="I592" s="16" t="n"/>
      <c r="J592" s="17" t="n"/>
      <c r="K592" s="17" t="n"/>
      <c r="L592" s="18">
        <f>IF($C592="","",N($F592)*N(IFERROR(INDEX('Vehículos y choferes'!$B$2:$B$16,MATCH($C592,'Vehículos y choferes'!$A$2:$A$16,0)),0))/100*N(IFERROR(INDEX('Vehículos y choferes'!$C$2:$C$16,MATCH($C592,'Vehículos y choferes'!$A$2:$A$16,0)),0)))</f>
        <v/>
      </c>
      <c r="M592" s="18">
        <f>IF($C592="","",N($F592)*N(IFERROR(INDEX('Vehículos y choferes'!$E$2:$E$16,MATCH($C592,'Vehículos y choferes'!$A$2:$A$16,0)),0)))</f>
        <v/>
      </c>
      <c r="N592" s="18">
        <f>IF($C592="","",N(IFERROR(INDEX('Vehículos y choferes'!$G$2:$G$16,MATCH($C592,'Vehículos y choferes'!$A$2:$A$16,0)),0)))</f>
        <v/>
      </c>
      <c r="O592" s="18">
        <f>IF(AND($D592="",$E592=""),"",N($G592)*(IF($D592="",0,IFERROR(INDEX('Vehículos y choferes'!$J$2:$J$31,MATCH($D592,'Vehículos y choferes'!$I$2:$I$31,0)),0))+IF($E592="",0,IFERROR(INDEX('Vehículos y choferes'!$J$2:$J$31,MATCH($E592,'Vehículos y choferes'!$I$2:$I$31,0)),0))))</f>
        <v/>
      </c>
      <c r="P592" s="18">
        <f>IF(AND($C592="",$D592=""),"",N($K592)+N($L592)+N($M592)+N($N592)+N($O592))</f>
        <v/>
      </c>
      <c r="Q592" s="18">
        <f>IF(OR($P592="",N($I592)=0),"",$P592/$I592)</f>
        <v/>
      </c>
      <c r="R592" s="18">
        <f>IF(OR($P592="",N($F592)=0),"",$P592/$F592)</f>
        <v/>
      </c>
      <c r="S592" s="21">
        <f>IF(OR($P592="",N($J592)=0),"",$P592/$J592)</f>
        <v/>
      </c>
      <c r="T592" s="22">
        <f>IF($S592="","",IF($S592&lt;=Configuración!$C$3,"En objetivo",IF($S592&lt;=Configuración!$C$4,"Alerta","Crítico")))</f>
        <v/>
      </c>
      <c r="U592" s="18">
        <f>IF(OR($Q592="",N(Configuración!$C$3)=0),"",$Q592/Configuración!$C$3)</f>
        <v/>
      </c>
      <c r="V592" s="22">
        <f>IF(OR($H592="",$I592=""),"",MAX(0,$H592-$I592))</f>
        <v/>
      </c>
      <c r="W592" s="16" t="n"/>
    </row>
    <row r="593">
      <c r="A593" s="19" t="n"/>
      <c r="B593" s="16" t="n"/>
      <c r="C593" s="16" t="n"/>
      <c r="D593" s="16" t="n"/>
      <c r="E593" s="16" t="n"/>
      <c r="F593" s="20" t="n"/>
      <c r="G593" s="20" t="n"/>
      <c r="H593" s="16" t="n"/>
      <c r="I593" s="16" t="n"/>
      <c r="J593" s="17" t="n"/>
      <c r="K593" s="17" t="n"/>
      <c r="L593" s="18">
        <f>IF($C593="","",N($F593)*N(IFERROR(INDEX('Vehículos y choferes'!$B$2:$B$16,MATCH($C593,'Vehículos y choferes'!$A$2:$A$16,0)),0))/100*N(IFERROR(INDEX('Vehículos y choferes'!$C$2:$C$16,MATCH($C593,'Vehículos y choferes'!$A$2:$A$16,0)),0)))</f>
        <v/>
      </c>
      <c r="M593" s="18">
        <f>IF($C593="","",N($F593)*N(IFERROR(INDEX('Vehículos y choferes'!$E$2:$E$16,MATCH($C593,'Vehículos y choferes'!$A$2:$A$16,0)),0)))</f>
        <v/>
      </c>
      <c r="N593" s="18">
        <f>IF($C593="","",N(IFERROR(INDEX('Vehículos y choferes'!$G$2:$G$16,MATCH($C593,'Vehículos y choferes'!$A$2:$A$16,0)),0)))</f>
        <v/>
      </c>
      <c r="O593" s="18">
        <f>IF(AND($D593="",$E593=""),"",N($G593)*(IF($D593="",0,IFERROR(INDEX('Vehículos y choferes'!$J$2:$J$31,MATCH($D593,'Vehículos y choferes'!$I$2:$I$31,0)),0))+IF($E593="",0,IFERROR(INDEX('Vehículos y choferes'!$J$2:$J$31,MATCH($E593,'Vehículos y choferes'!$I$2:$I$31,0)),0))))</f>
        <v/>
      </c>
      <c r="P593" s="18">
        <f>IF(AND($C593="",$D593=""),"",N($K593)+N($L593)+N($M593)+N($N593)+N($O593))</f>
        <v/>
      </c>
      <c r="Q593" s="18">
        <f>IF(OR($P593="",N($I593)=0),"",$P593/$I593)</f>
        <v/>
      </c>
      <c r="R593" s="18">
        <f>IF(OR($P593="",N($F593)=0),"",$P593/$F593)</f>
        <v/>
      </c>
      <c r="S593" s="21">
        <f>IF(OR($P593="",N($J593)=0),"",$P593/$J593)</f>
        <v/>
      </c>
      <c r="T593" s="22">
        <f>IF($S593="","",IF($S593&lt;=Configuración!$C$3,"En objetivo",IF($S593&lt;=Configuración!$C$4,"Alerta","Crítico")))</f>
        <v/>
      </c>
      <c r="U593" s="18">
        <f>IF(OR($Q593="",N(Configuración!$C$3)=0),"",$Q593/Configuración!$C$3)</f>
        <v/>
      </c>
      <c r="V593" s="22">
        <f>IF(OR($H593="",$I593=""),"",MAX(0,$H593-$I593))</f>
        <v/>
      </c>
      <c r="W593" s="16" t="n"/>
    </row>
    <row r="594">
      <c r="A594" s="19" t="n"/>
      <c r="B594" s="16" t="n"/>
      <c r="C594" s="16" t="n"/>
      <c r="D594" s="16" t="n"/>
      <c r="E594" s="16" t="n"/>
      <c r="F594" s="20" t="n"/>
      <c r="G594" s="20" t="n"/>
      <c r="H594" s="16" t="n"/>
      <c r="I594" s="16" t="n"/>
      <c r="J594" s="17" t="n"/>
      <c r="K594" s="17" t="n"/>
      <c r="L594" s="18">
        <f>IF($C594="","",N($F594)*N(IFERROR(INDEX('Vehículos y choferes'!$B$2:$B$16,MATCH($C594,'Vehículos y choferes'!$A$2:$A$16,0)),0))/100*N(IFERROR(INDEX('Vehículos y choferes'!$C$2:$C$16,MATCH($C594,'Vehículos y choferes'!$A$2:$A$16,0)),0)))</f>
        <v/>
      </c>
      <c r="M594" s="18">
        <f>IF($C594="","",N($F594)*N(IFERROR(INDEX('Vehículos y choferes'!$E$2:$E$16,MATCH($C594,'Vehículos y choferes'!$A$2:$A$16,0)),0)))</f>
        <v/>
      </c>
      <c r="N594" s="18">
        <f>IF($C594="","",N(IFERROR(INDEX('Vehículos y choferes'!$G$2:$G$16,MATCH($C594,'Vehículos y choferes'!$A$2:$A$16,0)),0)))</f>
        <v/>
      </c>
      <c r="O594" s="18">
        <f>IF(AND($D594="",$E594=""),"",N($G594)*(IF($D594="",0,IFERROR(INDEX('Vehículos y choferes'!$J$2:$J$31,MATCH($D594,'Vehículos y choferes'!$I$2:$I$31,0)),0))+IF($E594="",0,IFERROR(INDEX('Vehículos y choferes'!$J$2:$J$31,MATCH($E594,'Vehículos y choferes'!$I$2:$I$31,0)),0))))</f>
        <v/>
      </c>
      <c r="P594" s="18">
        <f>IF(AND($C594="",$D594=""),"",N($K594)+N($L594)+N($M594)+N($N594)+N($O594))</f>
        <v/>
      </c>
      <c r="Q594" s="18">
        <f>IF(OR($P594="",N($I594)=0),"",$P594/$I594)</f>
        <v/>
      </c>
      <c r="R594" s="18">
        <f>IF(OR($P594="",N($F594)=0),"",$P594/$F594)</f>
        <v/>
      </c>
      <c r="S594" s="21">
        <f>IF(OR($P594="",N($J594)=0),"",$P594/$J594)</f>
        <v/>
      </c>
      <c r="T594" s="22">
        <f>IF($S594="","",IF($S594&lt;=Configuración!$C$3,"En objetivo",IF($S594&lt;=Configuración!$C$4,"Alerta","Crítico")))</f>
        <v/>
      </c>
      <c r="U594" s="18">
        <f>IF(OR($Q594="",N(Configuración!$C$3)=0),"",$Q594/Configuración!$C$3)</f>
        <v/>
      </c>
      <c r="V594" s="22">
        <f>IF(OR($H594="",$I594=""),"",MAX(0,$H594-$I594))</f>
        <v/>
      </c>
      <c r="W594" s="16" t="n"/>
    </row>
    <row r="595">
      <c r="A595" s="19" t="n"/>
      <c r="B595" s="16" t="n"/>
      <c r="C595" s="16" t="n"/>
      <c r="D595" s="16" t="n"/>
      <c r="E595" s="16" t="n"/>
      <c r="F595" s="20" t="n"/>
      <c r="G595" s="20" t="n"/>
      <c r="H595" s="16" t="n"/>
      <c r="I595" s="16" t="n"/>
      <c r="J595" s="17" t="n"/>
      <c r="K595" s="17" t="n"/>
      <c r="L595" s="18">
        <f>IF($C595="","",N($F595)*N(IFERROR(INDEX('Vehículos y choferes'!$B$2:$B$16,MATCH($C595,'Vehículos y choferes'!$A$2:$A$16,0)),0))/100*N(IFERROR(INDEX('Vehículos y choferes'!$C$2:$C$16,MATCH($C595,'Vehículos y choferes'!$A$2:$A$16,0)),0)))</f>
        <v/>
      </c>
      <c r="M595" s="18">
        <f>IF($C595="","",N($F595)*N(IFERROR(INDEX('Vehículos y choferes'!$E$2:$E$16,MATCH($C595,'Vehículos y choferes'!$A$2:$A$16,0)),0)))</f>
        <v/>
      </c>
      <c r="N595" s="18">
        <f>IF($C595="","",N(IFERROR(INDEX('Vehículos y choferes'!$G$2:$G$16,MATCH($C595,'Vehículos y choferes'!$A$2:$A$16,0)),0)))</f>
        <v/>
      </c>
      <c r="O595" s="18">
        <f>IF(AND($D595="",$E595=""),"",N($G595)*(IF($D595="",0,IFERROR(INDEX('Vehículos y choferes'!$J$2:$J$31,MATCH($D595,'Vehículos y choferes'!$I$2:$I$31,0)),0))+IF($E595="",0,IFERROR(INDEX('Vehículos y choferes'!$J$2:$J$31,MATCH($E595,'Vehículos y choferes'!$I$2:$I$31,0)),0))))</f>
        <v/>
      </c>
      <c r="P595" s="18">
        <f>IF(AND($C595="",$D595=""),"",N($K595)+N($L595)+N($M595)+N($N595)+N($O595))</f>
        <v/>
      </c>
      <c r="Q595" s="18">
        <f>IF(OR($P595="",N($I595)=0),"",$P595/$I595)</f>
        <v/>
      </c>
      <c r="R595" s="18">
        <f>IF(OR($P595="",N($F595)=0),"",$P595/$F595)</f>
        <v/>
      </c>
      <c r="S595" s="21">
        <f>IF(OR($P595="",N($J595)=0),"",$P595/$J595)</f>
        <v/>
      </c>
      <c r="T595" s="22">
        <f>IF($S595="","",IF($S595&lt;=Configuración!$C$3,"En objetivo",IF($S595&lt;=Configuración!$C$4,"Alerta","Crítico")))</f>
        <v/>
      </c>
      <c r="U595" s="18">
        <f>IF(OR($Q595="",N(Configuración!$C$3)=0),"",$Q595/Configuración!$C$3)</f>
        <v/>
      </c>
      <c r="V595" s="22">
        <f>IF(OR($H595="",$I595=""),"",MAX(0,$H595-$I595))</f>
        <v/>
      </c>
      <c r="W595" s="16" t="n"/>
    </row>
    <row r="596">
      <c r="A596" s="19" t="n"/>
      <c r="B596" s="16" t="n"/>
      <c r="C596" s="16" t="n"/>
      <c r="D596" s="16" t="n"/>
      <c r="E596" s="16" t="n"/>
      <c r="F596" s="20" t="n"/>
      <c r="G596" s="20" t="n"/>
      <c r="H596" s="16" t="n"/>
      <c r="I596" s="16" t="n"/>
      <c r="J596" s="17" t="n"/>
      <c r="K596" s="17" t="n"/>
      <c r="L596" s="18">
        <f>IF($C596="","",N($F596)*N(IFERROR(INDEX('Vehículos y choferes'!$B$2:$B$16,MATCH($C596,'Vehículos y choferes'!$A$2:$A$16,0)),0))/100*N(IFERROR(INDEX('Vehículos y choferes'!$C$2:$C$16,MATCH($C596,'Vehículos y choferes'!$A$2:$A$16,0)),0)))</f>
        <v/>
      </c>
      <c r="M596" s="18">
        <f>IF($C596="","",N($F596)*N(IFERROR(INDEX('Vehículos y choferes'!$E$2:$E$16,MATCH($C596,'Vehículos y choferes'!$A$2:$A$16,0)),0)))</f>
        <v/>
      </c>
      <c r="N596" s="18">
        <f>IF($C596="","",N(IFERROR(INDEX('Vehículos y choferes'!$G$2:$G$16,MATCH($C596,'Vehículos y choferes'!$A$2:$A$16,0)),0)))</f>
        <v/>
      </c>
      <c r="O596" s="18">
        <f>IF(AND($D596="",$E596=""),"",N($G596)*(IF($D596="",0,IFERROR(INDEX('Vehículos y choferes'!$J$2:$J$31,MATCH($D596,'Vehículos y choferes'!$I$2:$I$31,0)),0))+IF($E596="",0,IFERROR(INDEX('Vehículos y choferes'!$J$2:$J$31,MATCH($E596,'Vehículos y choferes'!$I$2:$I$31,0)),0))))</f>
        <v/>
      </c>
      <c r="P596" s="18">
        <f>IF(AND($C596="",$D596=""),"",N($K596)+N($L596)+N($M596)+N($N596)+N($O596))</f>
        <v/>
      </c>
      <c r="Q596" s="18">
        <f>IF(OR($P596="",N($I596)=0),"",$P596/$I596)</f>
        <v/>
      </c>
      <c r="R596" s="18">
        <f>IF(OR($P596="",N($F596)=0),"",$P596/$F596)</f>
        <v/>
      </c>
      <c r="S596" s="21">
        <f>IF(OR($P596="",N($J596)=0),"",$P596/$J596)</f>
        <v/>
      </c>
      <c r="T596" s="22">
        <f>IF($S596="","",IF($S596&lt;=Configuración!$C$3,"En objetivo",IF($S596&lt;=Configuración!$C$4,"Alerta","Crítico")))</f>
        <v/>
      </c>
      <c r="U596" s="18">
        <f>IF(OR($Q596="",N(Configuración!$C$3)=0),"",$Q596/Configuración!$C$3)</f>
        <v/>
      </c>
      <c r="V596" s="22">
        <f>IF(OR($H596="",$I596=""),"",MAX(0,$H596-$I596))</f>
        <v/>
      </c>
      <c r="W596" s="16" t="n"/>
    </row>
    <row r="597">
      <c r="A597" s="19" t="n"/>
      <c r="B597" s="16" t="n"/>
      <c r="C597" s="16" t="n"/>
      <c r="D597" s="16" t="n"/>
      <c r="E597" s="16" t="n"/>
      <c r="F597" s="20" t="n"/>
      <c r="G597" s="20" t="n"/>
      <c r="H597" s="16" t="n"/>
      <c r="I597" s="16" t="n"/>
      <c r="J597" s="17" t="n"/>
      <c r="K597" s="17" t="n"/>
      <c r="L597" s="18">
        <f>IF($C597="","",N($F597)*N(IFERROR(INDEX('Vehículos y choferes'!$B$2:$B$16,MATCH($C597,'Vehículos y choferes'!$A$2:$A$16,0)),0))/100*N(IFERROR(INDEX('Vehículos y choferes'!$C$2:$C$16,MATCH($C597,'Vehículos y choferes'!$A$2:$A$16,0)),0)))</f>
        <v/>
      </c>
      <c r="M597" s="18">
        <f>IF($C597="","",N($F597)*N(IFERROR(INDEX('Vehículos y choferes'!$E$2:$E$16,MATCH($C597,'Vehículos y choferes'!$A$2:$A$16,0)),0)))</f>
        <v/>
      </c>
      <c r="N597" s="18">
        <f>IF($C597="","",N(IFERROR(INDEX('Vehículos y choferes'!$G$2:$G$16,MATCH($C597,'Vehículos y choferes'!$A$2:$A$16,0)),0)))</f>
        <v/>
      </c>
      <c r="O597" s="18">
        <f>IF(AND($D597="",$E597=""),"",N($G597)*(IF($D597="",0,IFERROR(INDEX('Vehículos y choferes'!$J$2:$J$31,MATCH($D597,'Vehículos y choferes'!$I$2:$I$31,0)),0))+IF($E597="",0,IFERROR(INDEX('Vehículos y choferes'!$J$2:$J$31,MATCH($E597,'Vehículos y choferes'!$I$2:$I$31,0)),0))))</f>
        <v/>
      </c>
      <c r="P597" s="18">
        <f>IF(AND($C597="",$D597=""),"",N($K597)+N($L597)+N($M597)+N($N597)+N($O597))</f>
        <v/>
      </c>
      <c r="Q597" s="18">
        <f>IF(OR($P597="",N($I597)=0),"",$P597/$I597)</f>
        <v/>
      </c>
      <c r="R597" s="18">
        <f>IF(OR($P597="",N($F597)=0),"",$P597/$F597)</f>
        <v/>
      </c>
      <c r="S597" s="21">
        <f>IF(OR($P597="",N($J597)=0),"",$P597/$J597)</f>
        <v/>
      </c>
      <c r="T597" s="22">
        <f>IF($S597="","",IF($S597&lt;=Configuración!$C$3,"En objetivo",IF($S597&lt;=Configuración!$C$4,"Alerta","Crítico")))</f>
        <v/>
      </c>
      <c r="U597" s="18">
        <f>IF(OR($Q597="",N(Configuración!$C$3)=0),"",$Q597/Configuración!$C$3)</f>
        <v/>
      </c>
      <c r="V597" s="22">
        <f>IF(OR($H597="",$I597=""),"",MAX(0,$H597-$I597))</f>
        <v/>
      </c>
      <c r="W597" s="16" t="n"/>
    </row>
    <row r="598">
      <c r="A598" s="19" t="n"/>
      <c r="B598" s="16" t="n"/>
      <c r="C598" s="16" t="n"/>
      <c r="D598" s="16" t="n"/>
      <c r="E598" s="16" t="n"/>
      <c r="F598" s="20" t="n"/>
      <c r="G598" s="20" t="n"/>
      <c r="H598" s="16" t="n"/>
      <c r="I598" s="16" t="n"/>
      <c r="J598" s="17" t="n"/>
      <c r="K598" s="17" t="n"/>
      <c r="L598" s="18">
        <f>IF($C598="","",N($F598)*N(IFERROR(INDEX('Vehículos y choferes'!$B$2:$B$16,MATCH($C598,'Vehículos y choferes'!$A$2:$A$16,0)),0))/100*N(IFERROR(INDEX('Vehículos y choferes'!$C$2:$C$16,MATCH($C598,'Vehículos y choferes'!$A$2:$A$16,0)),0)))</f>
        <v/>
      </c>
      <c r="M598" s="18">
        <f>IF($C598="","",N($F598)*N(IFERROR(INDEX('Vehículos y choferes'!$E$2:$E$16,MATCH($C598,'Vehículos y choferes'!$A$2:$A$16,0)),0)))</f>
        <v/>
      </c>
      <c r="N598" s="18">
        <f>IF($C598="","",N(IFERROR(INDEX('Vehículos y choferes'!$G$2:$G$16,MATCH($C598,'Vehículos y choferes'!$A$2:$A$16,0)),0)))</f>
        <v/>
      </c>
      <c r="O598" s="18">
        <f>IF(AND($D598="",$E598=""),"",N($G598)*(IF($D598="",0,IFERROR(INDEX('Vehículos y choferes'!$J$2:$J$31,MATCH($D598,'Vehículos y choferes'!$I$2:$I$31,0)),0))+IF($E598="",0,IFERROR(INDEX('Vehículos y choferes'!$J$2:$J$31,MATCH($E598,'Vehículos y choferes'!$I$2:$I$31,0)),0))))</f>
        <v/>
      </c>
      <c r="P598" s="18">
        <f>IF(AND($C598="",$D598=""),"",N($K598)+N($L598)+N($M598)+N($N598)+N($O598))</f>
        <v/>
      </c>
      <c r="Q598" s="18">
        <f>IF(OR($P598="",N($I598)=0),"",$P598/$I598)</f>
        <v/>
      </c>
      <c r="R598" s="18">
        <f>IF(OR($P598="",N($F598)=0),"",$P598/$F598)</f>
        <v/>
      </c>
      <c r="S598" s="21">
        <f>IF(OR($P598="",N($J598)=0),"",$P598/$J598)</f>
        <v/>
      </c>
      <c r="T598" s="22">
        <f>IF($S598="","",IF($S598&lt;=Configuración!$C$3,"En objetivo",IF($S598&lt;=Configuración!$C$4,"Alerta","Crítico")))</f>
        <v/>
      </c>
      <c r="U598" s="18">
        <f>IF(OR($Q598="",N(Configuración!$C$3)=0),"",$Q598/Configuración!$C$3)</f>
        <v/>
      </c>
      <c r="V598" s="22">
        <f>IF(OR($H598="",$I598=""),"",MAX(0,$H598-$I598))</f>
        <v/>
      </c>
      <c r="W598" s="16" t="n"/>
    </row>
    <row r="599">
      <c r="A599" s="19" t="n"/>
      <c r="B599" s="16" t="n"/>
      <c r="C599" s="16" t="n"/>
      <c r="D599" s="16" t="n"/>
      <c r="E599" s="16" t="n"/>
      <c r="F599" s="20" t="n"/>
      <c r="G599" s="20" t="n"/>
      <c r="H599" s="16" t="n"/>
      <c r="I599" s="16" t="n"/>
      <c r="J599" s="17" t="n"/>
      <c r="K599" s="17" t="n"/>
      <c r="L599" s="18">
        <f>IF($C599="","",N($F599)*N(IFERROR(INDEX('Vehículos y choferes'!$B$2:$B$16,MATCH($C599,'Vehículos y choferes'!$A$2:$A$16,0)),0))/100*N(IFERROR(INDEX('Vehículos y choferes'!$C$2:$C$16,MATCH($C599,'Vehículos y choferes'!$A$2:$A$16,0)),0)))</f>
        <v/>
      </c>
      <c r="M599" s="18">
        <f>IF($C599="","",N($F599)*N(IFERROR(INDEX('Vehículos y choferes'!$E$2:$E$16,MATCH($C599,'Vehículos y choferes'!$A$2:$A$16,0)),0)))</f>
        <v/>
      </c>
      <c r="N599" s="18">
        <f>IF($C599="","",N(IFERROR(INDEX('Vehículos y choferes'!$G$2:$G$16,MATCH($C599,'Vehículos y choferes'!$A$2:$A$16,0)),0)))</f>
        <v/>
      </c>
      <c r="O599" s="18">
        <f>IF(AND($D599="",$E599=""),"",N($G599)*(IF($D599="",0,IFERROR(INDEX('Vehículos y choferes'!$J$2:$J$31,MATCH($D599,'Vehículos y choferes'!$I$2:$I$31,0)),0))+IF($E599="",0,IFERROR(INDEX('Vehículos y choferes'!$J$2:$J$31,MATCH($E599,'Vehículos y choferes'!$I$2:$I$31,0)),0))))</f>
        <v/>
      </c>
      <c r="P599" s="18">
        <f>IF(AND($C599="",$D599=""),"",N($K599)+N($L599)+N($M599)+N($N599)+N($O599))</f>
        <v/>
      </c>
      <c r="Q599" s="18">
        <f>IF(OR($P599="",N($I599)=0),"",$P599/$I599)</f>
        <v/>
      </c>
      <c r="R599" s="18">
        <f>IF(OR($P599="",N($F599)=0),"",$P599/$F599)</f>
        <v/>
      </c>
      <c r="S599" s="21">
        <f>IF(OR($P599="",N($J599)=0),"",$P599/$J599)</f>
        <v/>
      </c>
      <c r="T599" s="22">
        <f>IF($S599="","",IF($S599&lt;=Configuración!$C$3,"En objetivo",IF($S599&lt;=Configuración!$C$4,"Alerta","Crítico")))</f>
        <v/>
      </c>
      <c r="U599" s="18">
        <f>IF(OR($Q599="",N(Configuración!$C$3)=0),"",$Q599/Configuración!$C$3)</f>
        <v/>
      </c>
      <c r="V599" s="22">
        <f>IF(OR($H599="",$I599=""),"",MAX(0,$H599-$I599))</f>
        <v/>
      </c>
      <c r="W599" s="16" t="n"/>
    </row>
    <row r="600">
      <c r="A600" s="19" t="n"/>
      <c r="B600" s="16" t="n"/>
      <c r="C600" s="16" t="n"/>
      <c r="D600" s="16" t="n"/>
      <c r="E600" s="16" t="n"/>
      <c r="F600" s="20" t="n"/>
      <c r="G600" s="20" t="n"/>
      <c r="H600" s="16" t="n"/>
      <c r="I600" s="16" t="n"/>
      <c r="J600" s="17" t="n"/>
      <c r="K600" s="17" t="n"/>
      <c r="L600" s="18">
        <f>IF($C600="","",N($F600)*N(IFERROR(INDEX('Vehículos y choferes'!$B$2:$B$16,MATCH($C600,'Vehículos y choferes'!$A$2:$A$16,0)),0))/100*N(IFERROR(INDEX('Vehículos y choferes'!$C$2:$C$16,MATCH($C600,'Vehículos y choferes'!$A$2:$A$16,0)),0)))</f>
        <v/>
      </c>
      <c r="M600" s="18">
        <f>IF($C600="","",N($F600)*N(IFERROR(INDEX('Vehículos y choferes'!$E$2:$E$16,MATCH($C600,'Vehículos y choferes'!$A$2:$A$16,0)),0)))</f>
        <v/>
      </c>
      <c r="N600" s="18">
        <f>IF($C600="","",N(IFERROR(INDEX('Vehículos y choferes'!$G$2:$G$16,MATCH($C600,'Vehículos y choferes'!$A$2:$A$16,0)),0)))</f>
        <v/>
      </c>
      <c r="O600" s="18">
        <f>IF(AND($D600="",$E600=""),"",N($G600)*(IF($D600="",0,IFERROR(INDEX('Vehículos y choferes'!$J$2:$J$31,MATCH($D600,'Vehículos y choferes'!$I$2:$I$31,0)),0))+IF($E600="",0,IFERROR(INDEX('Vehículos y choferes'!$J$2:$J$31,MATCH($E600,'Vehículos y choferes'!$I$2:$I$31,0)),0))))</f>
        <v/>
      </c>
      <c r="P600" s="18">
        <f>IF(AND($C600="",$D600=""),"",N($K600)+N($L600)+N($M600)+N($N600)+N($O600))</f>
        <v/>
      </c>
      <c r="Q600" s="18">
        <f>IF(OR($P600="",N($I600)=0),"",$P600/$I600)</f>
        <v/>
      </c>
      <c r="R600" s="18">
        <f>IF(OR($P600="",N($F600)=0),"",$P600/$F600)</f>
        <v/>
      </c>
      <c r="S600" s="21">
        <f>IF(OR($P600="",N($J600)=0),"",$P600/$J600)</f>
        <v/>
      </c>
      <c r="T600" s="22">
        <f>IF($S600="","",IF($S600&lt;=Configuración!$C$3,"En objetivo",IF($S600&lt;=Configuración!$C$4,"Alerta","Crítico")))</f>
        <v/>
      </c>
      <c r="U600" s="18">
        <f>IF(OR($Q600="",N(Configuración!$C$3)=0),"",$Q600/Configuración!$C$3)</f>
        <v/>
      </c>
      <c r="V600" s="22">
        <f>IF(OR($H600="",$I600=""),"",MAX(0,$H600-$I600))</f>
        <v/>
      </c>
      <c r="W600" s="16" t="n"/>
    </row>
    <row r="601">
      <c r="A601" s="19" t="n"/>
      <c r="B601" s="16" t="n"/>
      <c r="C601" s="16" t="n"/>
      <c r="D601" s="16" t="n"/>
      <c r="E601" s="16" t="n"/>
      <c r="F601" s="20" t="n"/>
      <c r="G601" s="20" t="n"/>
      <c r="H601" s="16" t="n"/>
      <c r="I601" s="16" t="n"/>
      <c r="J601" s="17" t="n"/>
      <c r="K601" s="17" t="n"/>
      <c r="L601" s="18">
        <f>IF($C601="","",N($F601)*N(IFERROR(INDEX('Vehículos y choferes'!$B$2:$B$16,MATCH($C601,'Vehículos y choferes'!$A$2:$A$16,0)),0))/100*N(IFERROR(INDEX('Vehículos y choferes'!$C$2:$C$16,MATCH($C601,'Vehículos y choferes'!$A$2:$A$16,0)),0)))</f>
        <v/>
      </c>
      <c r="M601" s="18">
        <f>IF($C601="","",N($F601)*N(IFERROR(INDEX('Vehículos y choferes'!$E$2:$E$16,MATCH($C601,'Vehículos y choferes'!$A$2:$A$16,0)),0)))</f>
        <v/>
      </c>
      <c r="N601" s="18">
        <f>IF($C601="","",N(IFERROR(INDEX('Vehículos y choferes'!$G$2:$G$16,MATCH($C601,'Vehículos y choferes'!$A$2:$A$16,0)),0)))</f>
        <v/>
      </c>
      <c r="O601" s="18">
        <f>IF(AND($D601="",$E601=""),"",N($G601)*(IF($D601="",0,IFERROR(INDEX('Vehículos y choferes'!$J$2:$J$31,MATCH($D601,'Vehículos y choferes'!$I$2:$I$31,0)),0))+IF($E601="",0,IFERROR(INDEX('Vehículos y choferes'!$J$2:$J$31,MATCH($E601,'Vehículos y choferes'!$I$2:$I$31,0)),0))))</f>
        <v/>
      </c>
      <c r="P601" s="18">
        <f>IF(AND($C601="",$D601=""),"",N($K601)+N($L601)+N($M601)+N($N601)+N($O601))</f>
        <v/>
      </c>
      <c r="Q601" s="18">
        <f>IF(OR($P601="",N($I601)=0),"",$P601/$I601)</f>
        <v/>
      </c>
      <c r="R601" s="18">
        <f>IF(OR($P601="",N($F601)=0),"",$P601/$F601)</f>
        <v/>
      </c>
      <c r="S601" s="21">
        <f>IF(OR($P601="",N($J601)=0),"",$P601/$J601)</f>
        <v/>
      </c>
      <c r="T601" s="22">
        <f>IF($S601="","",IF($S601&lt;=Configuración!$C$3,"En objetivo",IF($S601&lt;=Configuración!$C$4,"Alerta","Crítico")))</f>
        <v/>
      </c>
      <c r="U601" s="18">
        <f>IF(OR($Q601="",N(Configuración!$C$3)=0),"",$Q601/Configuración!$C$3)</f>
        <v/>
      </c>
      <c r="V601" s="22">
        <f>IF(OR($H601="",$I601=""),"",MAX(0,$H601-$I601))</f>
        <v/>
      </c>
      <c r="W601" s="16" t="n"/>
    </row>
    <row r="602">
      <c r="A602" s="19" t="n"/>
      <c r="B602" s="16" t="n"/>
      <c r="C602" s="16" t="n"/>
      <c r="D602" s="16" t="n"/>
      <c r="E602" s="16" t="n"/>
      <c r="F602" s="20" t="n"/>
      <c r="G602" s="20" t="n"/>
      <c r="H602" s="16" t="n"/>
      <c r="I602" s="16" t="n"/>
      <c r="J602" s="17" t="n"/>
      <c r="K602" s="17" t="n"/>
      <c r="L602" s="18">
        <f>IF($C602="","",N($F602)*N(IFERROR(INDEX('Vehículos y choferes'!$B$2:$B$16,MATCH($C602,'Vehículos y choferes'!$A$2:$A$16,0)),0))/100*N(IFERROR(INDEX('Vehículos y choferes'!$C$2:$C$16,MATCH($C602,'Vehículos y choferes'!$A$2:$A$16,0)),0)))</f>
        <v/>
      </c>
      <c r="M602" s="18">
        <f>IF($C602="","",N($F602)*N(IFERROR(INDEX('Vehículos y choferes'!$E$2:$E$16,MATCH($C602,'Vehículos y choferes'!$A$2:$A$16,0)),0)))</f>
        <v/>
      </c>
      <c r="N602" s="18">
        <f>IF($C602="","",N(IFERROR(INDEX('Vehículos y choferes'!$G$2:$G$16,MATCH($C602,'Vehículos y choferes'!$A$2:$A$16,0)),0)))</f>
        <v/>
      </c>
      <c r="O602" s="18">
        <f>IF(AND($D602="",$E602=""),"",N($G602)*(IF($D602="",0,IFERROR(INDEX('Vehículos y choferes'!$J$2:$J$31,MATCH($D602,'Vehículos y choferes'!$I$2:$I$31,0)),0))+IF($E602="",0,IFERROR(INDEX('Vehículos y choferes'!$J$2:$J$31,MATCH($E602,'Vehículos y choferes'!$I$2:$I$31,0)),0))))</f>
        <v/>
      </c>
      <c r="P602" s="18">
        <f>IF(AND($C602="",$D602=""),"",N($K602)+N($L602)+N($M602)+N($N602)+N($O602))</f>
        <v/>
      </c>
      <c r="Q602" s="18">
        <f>IF(OR($P602="",N($I602)=0),"",$P602/$I602)</f>
        <v/>
      </c>
      <c r="R602" s="18">
        <f>IF(OR($P602="",N($F602)=0),"",$P602/$F602)</f>
        <v/>
      </c>
      <c r="S602" s="21">
        <f>IF(OR($P602="",N($J602)=0),"",$P602/$J602)</f>
        <v/>
      </c>
      <c r="T602" s="22">
        <f>IF($S602="","",IF($S602&lt;=Configuración!$C$3,"En objetivo",IF($S602&lt;=Configuración!$C$4,"Alerta","Crítico")))</f>
        <v/>
      </c>
      <c r="U602" s="18">
        <f>IF(OR($Q602="",N(Configuración!$C$3)=0),"",$Q602/Configuración!$C$3)</f>
        <v/>
      </c>
      <c r="V602" s="22">
        <f>IF(OR($H602="",$I602=""),"",MAX(0,$H602-$I602))</f>
        <v/>
      </c>
      <c r="W602" s="16" t="n"/>
    </row>
    <row r="603">
      <c r="A603" s="19" t="n"/>
      <c r="B603" s="16" t="n"/>
      <c r="C603" s="16" t="n"/>
      <c r="D603" s="16" t="n"/>
      <c r="E603" s="16" t="n"/>
      <c r="F603" s="20" t="n"/>
      <c r="G603" s="20" t="n"/>
      <c r="H603" s="16" t="n"/>
      <c r="I603" s="16" t="n"/>
      <c r="J603" s="17" t="n"/>
      <c r="K603" s="17" t="n"/>
      <c r="L603" s="18">
        <f>IF($C603="","",N($F603)*N(IFERROR(INDEX('Vehículos y choferes'!$B$2:$B$16,MATCH($C603,'Vehículos y choferes'!$A$2:$A$16,0)),0))/100*N(IFERROR(INDEX('Vehículos y choferes'!$C$2:$C$16,MATCH($C603,'Vehículos y choferes'!$A$2:$A$16,0)),0)))</f>
        <v/>
      </c>
      <c r="M603" s="18">
        <f>IF($C603="","",N($F603)*N(IFERROR(INDEX('Vehículos y choferes'!$E$2:$E$16,MATCH($C603,'Vehículos y choferes'!$A$2:$A$16,0)),0)))</f>
        <v/>
      </c>
      <c r="N603" s="18">
        <f>IF($C603="","",N(IFERROR(INDEX('Vehículos y choferes'!$G$2:$G$16,MATCH($C603,'Vehículos y choferes'!$A$2:$A$16,0)),0)))</f>
        <v/>
      </c>
      <c r="O603" s="18">
        <f>IF(AND($D603="",$E603=""),"",N($G603)*(IF($D603="",0,IFERROR(INDEX('Vehículos y choferes'!$J$2:$J$31,MATCH($D603,'Vehículos y choferes'!$I$2:$I$31,0)),0))+IF($E603="",0,IFERROR(INDEX('Vehículos y choferes'!$J$2:$J$31,MATCH($E603,'Vehículos y choferes'!$I$2:$I$31,0)),0))))</f>
        <v/>
      </c>
      <c r="P603" s="18">
        <f>IF(AND($C603="",$D603=""),"",N($K603)+N($L603)+N($M603)+N($N603)+N($O603))</f>
        <v/>
      </c>
      <c r="Q603" s="18">
        <f>IF(OR($P603="",N($I603)=0),"",$P603/$I603)</f>
        <v/>
      </c>
      <c r="R603" s="18">
        <f>IF(OR($P603="",N($F603)=0),"",$P603/$F603)</f>
        <v/>
      </c>
      <c r="S603" s="21">
        <f>IF(OR($P603="",N($J603)=0),"",$P603/$J603)</f>
        <v/>
      </c>
      <c r="T603" s="22">
        <f>IF($S603="","",IF($S603&lt;=Configuración!$C$3,"En objetivo",IF($S603&lt;=Configuración!$C$4,"Alerta","Crítico")))</f>
        <v/>
      </c>
      <c r="U603" s="18">
        <f>IF(OR($Q603="",N(Configuración!$C$3)=0),"",$Q603/Configuración!$C$3)</f>
        <v/>
      </c>
      <c r="V603" s="22">
        <f>IF(OR($H603="",$I603=""),"",MAX(0,$H603-$I603))</f>
        <v/>
      </c>
      <c r="W603" s="16" t="n"/>
    </row>
    <row r="604">
      <c r="A604" s="19" t="n"/>
      <c r="B604" s="16" t="n"/>
      <c r="C604" s="16" t="n"/>
      <c r="D604" s="16" t="n"/>
      <c r="E604" s="16" t="n"/>
      <c r="F604" s="20" t="n"/>
      <c r="G604" s="20" t="n"/>
      <c r="H604" s="16" t="n"/>
      <c r="I604" s="16" t="n"/>
      <c r="J604" s="17" t="n"/>
      <c r="K604" s="17" t="n"/>
      <c r="L604" s="18">
        <f>IF($C604="","",N($F604)*N(IFERROR(INDEX('Vehículos y choferes'!$B$2:$B$16,MATCH($C604,'Vehículos y choferes'!$A$2:$A$16,0)),0))/100*N(IFERROR(INDEX('Vehículos y choferes'!$C$2:$C$16,MATCH($C604,'Vehículos y choferes'!$A$2:$A$16,0)),0)))</f>
        <v/>
      </c>
      <c r="M604" s="18">
        <f>IF($C604="","",N($F604)*N(IFERROR(INDEX('Vehículos y choferes'!$E$2:$E$16,MATCH($C604,'Vehículos y choferes'!$A$2:$A$16,0)),0)))</f>
        <v/>
      </c>
      <c r="N604" s="18">
        <f>IF($C604="","",N(IFERROR(INDEX('Vehículos y choferes'!$G$2:$G$16,MATCH($C604,'Vehículos y choferes'!$A$2:$A$16,0)),0)))</f>
        <v/>
      </c>
      <c r="O604" s="18">
        <f>IF(AND($D604="",$E604=""),"",N($G604)*(IF($D604="",0,IFERROR(INDEX('Vehículos y choferes'!$J$2:$J$31,MATCH($D604,'Vehículos y choferes'!$I$2:$I$31,0)),0))+IF($E604="",0,IFERROR(INDEX('Vehículos y choferes'!$J$2:$J$31,MATCH($E604,'Vehículos y choferes'!$I$2:$I$31,0)),0))))</f>
        <v/>
      </c>
      <c r="P604" s="18">
        <f>IF(AND($C604="",$D604=""),"",N($K604)+N($L604)+N($M604)+N($N604)+N($O604))</f>
        <v/>
      </c>
      <c r="Q604" s="18">
        <f>IF(OR($P604="",N($I604)=0),"",$P604/$I604)</f>
        <v/>
      </c>
      <c r="R604" s="18">
        <f>IF(OR($P604="",N($F604)=0),"",$P604/$F604)</f>
        <v/>
      </c>
      <c r="S604" s="21">
        <f>IF(OR($P604="",N($J604)=0),"",$P604/$J604)</f>
        <v/>
      </c>
      <c r="T604" s="22">
        <f>IF($S604="","",IF($S604&lt;=Configuración!$C$3,"En objetivo",IF($S604&lt;=Configuración!$C$4,"Alerta","Crítico")))</f>
        <v/>
      </c>
      <c r="U604" s="18">
        <f>IF(OR($Q604="",N(Configuración!$C$3)=0),"",$Q604/Configuración!$C$3)</f>
        <v/>
      </c>
      <c r="V604" s="22">
        <f>IF(OR($H604="",$I604=""),"",MAX(0,$H604-$I604))</f>
        <v/>
      </c>
      <c r="W604" s="16" t="n"/>
    </row>
    <row r="605">
      <c r="A605" s="19" t="n"/>
      <c r="B605" s="16" t="n"/>
      <c r="C605" s="16" t="n"/>
      <c r="D605" s="16" t="n"/>
      <c r="E605" s="16" t="n"/>
      <c r="F605" s="20" t="n"/>
      <c r="G605" s="20" t="n"/>
      <c r="H605" s="16" t="n"/>
      <c r="I605" s="16" t="n"/>
      <c r="J605" s="17" t="n"/>
      <c r="K605" s="17" t="n"/>
      <c r="L605" s="18">
        <f>IF($C605="","",N($F605)*N(IFERROR(INDEX('Vehículos y choferes'!$B$2:$B$16,MATCH($C605,'Vehículos y choferes'!$A$2:$A$16,0)),0))/100*N(IFERROR(INDEX('Vehículos y choferes'!$C$2:$C$16,MATCH($C605,'Vehículos y choferes'!$A$2:$A$16,0)),0)))</f>
        <v/>
      </c>
      <c r="M605" s="18">
        <f>IF($C605="","",N($F605)*N(IFERROR(INDEX('Vehículos y choferes'!$E$2:$E$16,MATCH($C605,'Vehículos y choferes'!$A$2:$A$16,0)),0)))</f>
        <v/>
      </c>
      <c r="N605" s="18">
        <f>IF($C605="","",N(IFERROR(INDEX('Vehículos y choferes'!$G$2:$G$16,MATCH($C605,'Vehículos y choferes'!$A$2:$A$16,0)),0)))</f>
        <v/>
      </c>
      <c r="O605" s="18">
        <f>IF(AND($D605="",$E605=""),"",N($G605)*(IF($D605="",0,IFERROR(INDEX('Vehículos y choferes'!$J$2:$J$31,MATCH($D605,'Vehículos y choferes'!$I$2:$I$31,0)),0))+IF($E605="",0,IFERROR(INDEX('Vehículos y choferes'!$J$2:$J$31,MATCH($E605,'Vehículos y choferes'!$I$2:$I$31,0)),0))))</f>
        <v/>
      </c>
      <c r="P605" s="18">
        <f>IF(AND($C605="",$D605=""),"",N($K605)+N($L605)+N($M605)+N($N605)+N($O605))</f>
        <v/>
      </c>
      <c r="Q605" s="18">
        <f>IF(OR($P605="",N($I605)=0),"",$P605/$I605)</f>
        <v/>
      </c>
      <c r="R605" s="18">
        <f>IF(OR($P605="",N($F605)=0),"",$P605/$F605)</f>
        <v/>
      </c>
      <c r="S605" s="21">
        <f>IF(OR($P605="",N($J605)=0),"",$P605/$J605)</f>
        <v/>
      </c>
      <c r="T605" s="22">
        <f>IF($S605="","",IF($S605&lt;=Configuración!$C$3,"En objetivo",IF($S605&lt;=Configuración!$C$4,"Alerta","Crítico")))</f>
        <v/>
      </c>
      <c r="U605" s="18">
        <f>IF(OR($Q605="",N(Configuración!$C$3)=0),"",$Q605/Configuración!$C$3)</f>
        <v/>
      </c>
      <c r="V605" s="22">
        <f>IF(OR($H605="",$I605=""),"",MAX(0,$H605-$I605))</f>
        <v/>
      </c>
      <c r="W605" s="16" t="n"/>
    </row>
    <row r="606">
      <c r="A606" s="19" t="n"/>
      <c r="B606" s="16" t="n"/>
      <c r="C606" s="16" t="n"/>
      <c r="D606" s="16" t="n"/>
      <c r="E606" s="16" t="n"/>
      <c r="F606" s="20" t="n"/>
      <c r="G606" s="20" t="n"/>
      <c r="H606" s="16" t="n"/>
      <c r="I606" s="16" t="n"/>
      <c r="J606" s="17" t="n"/>
      <c r="K606" s="17" t="n"/>
      <c r="L606" s="18">
        <f>IF($C606="","",N($F606)*N(IFERROR(INDEX('Vehículos y choferes'!$B$2:$B$16,MATCH($C606,'Vehículos y choferes'!$A$2:$A$16,0)),0))/100*N(IFERROR(INDEX('Vehículos y choferes'!$C$2:$C$16,MATCH($C606,'Vehículos y choferes'!$A$2:$A$16,0)),0)))</f>
        <v/>
      </c>
      <c r="M606" s="18">
        <f>IF($C606="","",N($F606)*N(IFERROR(INDEX('Vehículos y choferes'!$E$2:$E$16,MATCH($C606,'Vehículos y choferes'!$A$2:$A$16,0)),0)))</f>
        <v/>
      </c>
      <c r="N606" s="18">
        <f>IF($C606="","",N(IFERROR(INDEX('Vehículos y choferes'!$G$2:$G$16,MATCH($C606,'Vehículos y choferes'!$A$2:$A$16,0)),0)))</f>
        <v/>
      </c>
      <c r="O606" s="18">
        <f>IF(AND($D606="",$E606=""),"",N($G606)*(IF($D606="",0,IFERROR(INDEX('Vehículos y choferes'!$J$2:$J$31,MATCH($D606,'Vehículos y choferes'!$I$2:$I$31,0)),0))+IF($E606="",0,IFERROR(INDEX('Vehículos y choferes'!$J$2:$J$31,MATCH($E606,'Vehículos y choferes'!$I$2:$I$31,0)),0))))</f>
        <v/>
      </c>
      <c r="P606" s="18">
        <f>IF(AND($C606="",$D606=""),"",N($K606)+N($L606)+N($M606)+N($N606)+N($O606))</f>
        <v/>
      </c>
      <c r="Q606" s="18">
        <f>IF(OR($P606="",N($I606)=0),"",$P606/$I606)</f>
        <v/>
      </c>
      <c r="R606" s="18">
        <f>IF(OR($P606="",N($F606)=0),"",$P606/$F606)</f>
        <v/>
      </c>
      <c r="S606" s="21">
        <f>IF(OR($P606="",N($J606)=0),"",$P606/$J606)</f>
        <v/>
      </c>
      <c r="T606" s="22">
        <f>IF($S606="","",IF($S606&lt;=Configuración!$C$3,"En objetivo",IF($S606&lt;=Configuración!$C$4,"Alerta","Crítico")))</f>
        <v/>
      </c>
      <c r="U606" s="18">
        <f>IF(OR($Q606="",N(Configuración!$C$3)=0),"",$Q606/Configuración!$C$3)</f>
        <v/>
      </c>
      <c r="V606" s="22">
        <f>IF(OR($H606="",$I606=""),"",MAX(0,$H606-$I606))</f>
        <v/>
      </c>
      <c r="W606" s="16" t="n"/>
    </row>
    <row r="607">
      <c r="A607" s="19" t="n"/>
      <c r="B607" s="16" t="n"/>
      <c r="C607" s="16" t="n"/>
      <c r="D607" s="16" t="n"/>
      <c r="E607" s="16" t="n"/>
      <c r="F607" s="20" t="n"/>
      <c r="G607" s="20" t="n"/>
      <c r="H607" s="16" t="n"/>
      <c r="I607" s="16" t="n"/>
      <c r="J607" s="17" t="n"/>
      <c r="K607" s="17" t="n"/>
      <c r="L607" s="18">
        <f>IF($C607="","",N($F607)*N(IFERROR(INDEX('Vehículos y choferes'!$B$2:$B$16,MATCH($C607,'Vehículos y choferes'!$A$2:$A$16,0)),0))/100*N(IFERROR(INDEX('Vehículos y choferes'!$C$2:$C$16,MATCH($C607,'Vehículos y choferes'!$A$2:$A$16,0)),0)))</f>
        <v/>
      </c>
      <c r="M607" s="18">
        <f>IF($C607="","",N($F607)*N(IFERROR(INDEX('Vehículos y choferes'!$E$2:$E$16,MATCH($C607,'Vehículos y choferes'!$A$2:$A$16,0)),0)))</f>
        <v/>
      </c>
      <c r="N607" s="18">
        <f>IF($C607="","",N(IFERROR(INDEX('Vehículos y choferes'!$G$2:$G$16,MATCH($C607,'Vehículos y choferes'!$A$2:$A$16,0)),0)))</f>
        <v/>
      </c>
      <c r="O607" s="18">
        <f>IF(AND($D607="",$E607=""),"",N($G607)*(IF($D607="",0,IFERROR(INDEX('Vehículos y choferes'!$J$2:$J$31,MATCH($D607,'Vehículos y choferes'!$I$2:$I$31,0)),0))+IF($E607="",0,IFERROR(INDEX('Vehículos y choferes'!$J$2:$J$31,MATCH($E607,'Vehículos y choferes'!$I$2:$I$31,0)),0))))</f>
        <v/>
      </c>
      <c r="P607" s="18">
        <f>IF(AND($C607="",$D607=""),"",N($K607)+N($L607)+N($M607)+N($N607)+N($O607))</f>
        <v/>
      </c>
      <c r="Q607" s="18">
        <f>IF(OR($P607="",N($I607)=0),"",$P607/$I607)</f>
        <v/>
      </c>
      <c r="R607" s="18">
        <f>IF(OR($P607="",N($F607)=0),"",$P607/$F607)</f>
        <v/>
      </c>
      <c r="S607" s="21">
        <f>IF(OR($P607="",N($J607)=0),"",$P607/$J607)</f>
        <v/>
      </c>
      <c r="T607" s="22">
        <f>IF($S607="","",IF($S607&lt;=Configuración!$C$3,"En objetivo",IF($S607&lt;=Configuración!$C$4,"Alerta","Crítico")))</f>
        <v/>
      </c>
      <c r="U607" s="18">
        <f>IF(OR($Q607="",N(Configuración!$C$3)=0),"",$Q607/Configuración!$C$3)</f>
        <v/>
      </c>
      <c r="V607" s="22">
        <f>IF(OR($H607="",$I607=""),"",MAX(0,$H607-$I607))</f>
        <v/>
      </c>
      <c r="W607" s="16" t="n"/>
    </row>
    <row r="608">
      <c r="A608" s="19" t="n"/>
      <c r="B608" s="16" t="n"/>
      <c r="C608" s="16" t="n"/>
      <c r="D608" s="16" t="n"/>
      <c r="E608" s="16" t="n"/>
      <c r="F608" s="20" t="n"/>
      <c r="G608" s="20" t="n"/>
      <c r="H608" s="16" t="n"/>
      <c r="I608" s="16" t="n"/>
      <c r="J608" s="17" t="n"/>
      <c r="K608" s="17" t="n"/>
      <c r="L608" s="18">
        <f>IF($C608="","",N($F608)*N(IFERROR(INDEX('Vehículos y choferes'!$B$2:$B$16,MATCH($C608,'Vehículos y choferes'!$A$2:$A$16,0)),0))/100*N(IFERROR(INDEX('Vehículos y choferes'!$C$2:$C$16,MATCH($C608,'Vehículos y choferes'!$A$2:$A$16,0)),0)))</f>
        <v/>
      </c>
      <c r="M608" s="18">
        <f>IF($C608="","",N($F608)*N(IFERROR(INDEX('Vehículos y choferes'!$E$2:$E$16,MATCH($C608,'Vehículos y choferes'!$A$2:$A$16,0)),0)))</f>
        <v/>
      </c>
      <c r="N608" s="18">
        <f>IF($C608="","",N(IFERROR(INDEX('Vehículos y choferes'!$G$2:$G$16,MATCH($C608,'Vehículos y choferes'!$A$2:$A$16,0)),0)))</f>
        <v/>
      </c>
      <c r="O608" s="18">
        <f>IF(AND($D608="",$E608=""),"",N($G608)*(IF($D608="",0,IFERROR(INDEX('Vehículos y choferes'!$J$2:$J$31,MATCH($D608,'Vehículos y choferes'!$I$2:$I$31,0)),0))+IF($E608="",0,IFERROR(INDEX('Vehículos y choferes'!$J$2:$J$31,MATCH($E608,'Vehículos y choferes'!$I$2:$I$31,0)),0))))</f>
        <v/>
      </c>
      <c r="P608" s="18">
        <f>IF(AND($C608="",$D608=""),"",N($K608)+N($L608)+N($M608)+N($N608)+N($O608))</f>
        <v/>
      </c>
      <c r="Q608" s="18">
        <f>IF(OR($P608="",N($I608)=0),"",$P608/$I608)</f>
        <v/>
      </c>
      <c r="R608" s="18">
        <f>IF(OR($P608="",N($F608)=0),"",$P608/$F608)</f>
        <v/>
      </c>
      <c r="S608" s="21">
        <f>IF(OR($P608="",N($J608)=0),"",$P608/$J608)</f>
        <v/>
      </c>
      <c r="T608" s="22">
        <f>IF($S608="","",IF($S608&lt;=Configuración!$C$3,"En objetivo",IF($S608&lt;=Configuración!$C$4,"Alerta","Crítico")))</f>
        <v/>
      </c>
      <c r="U608" s="18">
        <f>IF(OR($Q608="",N(Configuración!$C$3)=0),"",$Q608/Configuración!$C$3)</f>
        <v/>
      </c>
      <c r="V608" s="22">
        <f>IF(OR($H608="",$I608=""),"",MAX(0,$H608-$I608))</f>
        <v/>
      </c>
      <c r="W608" s="16" t="n"/>
    </row>
    <row r="609">
      <c r="A609" s="19" t="n"/>
      <c r="B609" s="16" t="n"/>
      <c r="C609" s="16" t="n"/>
      <c r="D609" s="16" t="n"/>
      <c r="E609" s="16" t="n"/>
      <c r="F609" s="20" t="n"/>
      <c r="G609" s="20" t="n"/>
      <c r="H609" s="16" t="n"/>
      <c r="I609" s="16" t="n"/>
      <c r="J609" s="17" t="n"/>
      <c r="K609" s="17" t="n"/>
      <c r="L609" s="18">
        <f>IF($C609="","",N($F609)*N(IFERROR(INDEX('Vehículos y choferes'!$B$2:$B$16,MATCH($C609,'Vehículos y choferes'!$A$2:$A$16,0)),0))/100*N(IFERROR(INDEX('Vehículos y choferes'!$C$2:$C$16,MATCH($C609,'Vehículos y choferes'!$A$2:$A$16,0)),0)))</f>
        <v/>
      </c>
      <c r="M609" s="18">
        <f>IF($C609="","",N($F609)*N(IFERROR(INDEX('Vehículos y choferes'!$E$2:$E$16,MATCH($C609,'Vehículos y choferes'!$A$2:$A$16,0)),0)))</f>
        <v/>
      </c>
      <c r="N609" s="18">
        <f>IF($C609="","",N(IFERROR(INDEX('Vehículos y choferes'!$G$2:$G$16,MATCH($C609,'Vehículos y choferes'!$A$2:$A$16,0)),0)))</f>
        <v/>
      </c>
      <c r="O609" s="18">
        <f>IF(AND($D609="",$E609=""),"",N($G609)*(IF($D609="",0,IFERROR(INDEX('Vehículos y choferes'!$J$2:$J$31,MATCH($D609,'Vehículos y choferes'!$I$2:$I$31,0)),0))+IF($E609="",0,IFERROR(INDEX('Vehículos y choferes'!$J$2:$J$31,MATCH($E609,'Vehículos y choferes'!$I$2:$I$31,0)),0))))</f>
        <v/>
      </c>
      <c r="P609" s="18">
        <f>IF(AND($C609="",$D609=""),"",N($K609)+N($L609)+N($M609)+N($N609)+N($O609))</f>
        <v/>
      </c>
      <c r="Q609" s="18">
        <f>IF(OR($P609="",N($I609)=0),"",$P609/$I609)</f>
        <v/>
      </c>
      <c r="R609" s="18">
        <f>IF(OR($P609="",N($F609)=0),"",$P609/$F609)</f>
        <v/>
      </c>
      <c r="S609" s="21">
        <f>IF(OR($P609="",N($J609)=0),"",$P609/$J609)</f>
        <v/>
      </c>
      <c r="T609" s="22">
        <f>IF($S609="","",IF($S609&lt;=Configuración!$C$3,"En objetivo",IF($S609&lt;=Configuración!$C$4,"Alerta","Crítico")))</f>
        <v/>
      </c>
      <c r="U609" s="18">
        <f>IF(OR($Q609="",N(Configuración!$C$3)=0),"",$Q609/Configuración!$C$3)</f>
        <v/>
      </c>
      <c r="V609" s="22">
        <f>IF(OR($H609="",$I609=""),"",MAX(0,$H609-$I609))</f>
        <v/>
      </c>
      <c r="W609" s="16" t="n"/>
    </row>
    <row r="610">
      <c r="A610" s="19" t="n"/>
      <c r="B610" s="16" t="n"/>
      <c r="C610" s="16" t="n"/>
      <c r="D610" s="16" t="n"/>
      <c r="E610" s="16" t="n"/>
      <c r="F610" s="20" t="n"/>
      <c r="G610" s="20" t="n"/>
      <c r="H610" s="16" t="n"/>
      <c r="I610" s="16" t="n"/>
      <c r="J610" s="17" t="n"/>
      <c r="K610" s="17" t="n"/>
      <c r="L610" s="18">
        <f>IF($C610="","",N($F610)*N(IFERROR(INDEX('Vehículos y choferes'!$B$2:$B$16,MATCH($C610,'Vehículos y choferes'!$A$2:$A$16,0)),0))/100*N(IFERROR(INDEX('Vehículos y choferes'!$C$2:$C$16,MATCH($C610,'Vehículos y choferes'!$A$2:$A$16,0)),0)))</f>
        <v/>
      </c>
      <c r="M610" s="18">
        <f>IF($C610="","",N($F610)*N(IFERROR(INDEX('Vehículos y choferes'!$E$2:$E$16,MATCH($C610,'Vehículos y choferes'!$A$2:$A$16,0)),0)))</f>
        <v/>
      </c>
      <c r="N610" s="18">
        <f>IF($C610="","",N(IFERROR(INDEX('Vehículos y choferes'!$G$2:$G$16,MATCH($C610,'Vehículos y choferes'!$A$2:$A$16,0)),0)))</f>
        <v/>
      </c>
      <c r="O610" s="18">
        <f>IF(AND($D610="",$E610=""),"",N($G610)*(IF($D610="",0,IFERROR(INDEX('Vehículos y choferes'!$J$2:$J$31,MATCH($D610,'Vehículos y choferes'!$I$2:$I$31,0)),0))+IF($E610="",0,IFERROR(INDEX('Vehículos y choferes'!$J$2:$J$31,MATCH($E610,'Vehículos y choferes'!$I$2:$I$31,0)),0))))</f>
        <v/>
      </c>
      <c r="P610" s="18">
        <f>IF(AND($C610="",$D610=""),"",N($K610)+N($L610)+N($M610)+N($N610)+N($O610))</f>
        <v/>
      </c>
      <c r="Q610" s="18">
        <f>IF(OR($P610="",N($I610)=0),"",$P610/$I610)</f>
        <v/>
      </c>
      <c r="R610" s="18">
        <f>IF(OR($P610="",N($F610)=0),"",$P610/$F610)</f>
        <v/>
      </c>
      <c r="S610" s="21">
        <f>IF(OR($P610="",N($J610)=0),"",$P610/$J610)</f>
        <v/>
      </c>
      <c r="T610" s="22">
        <f>IF($S610="","",IF($S610&lt;=Configuración!$C$3,"En objetivo",IF($S610&lt;=Configuración!$C$4,"Alerta","Crítico")))</f>
        <v/>
      </c>
      <c r="U610" s="18">
        <f>IF(OR($Q610="",N(Configuración!$C$3)=0),"",$Q610/Configuración!$C$3)</f>
        <v/>
      </c>
      <c r="V610" s="22">
        <f>IF(OR($H610="",$I610=""),"",MAX(0,$H610-$I610))</f>
        <v/>
      </c>
      <c r="W610" s="16" t="n"/>
    </row>
    <row r="611">
      <c r="A611" s="19" t="n"/>
      <c r="B611" s="16" t="n"/>
      <c r="C611" s="16" t="n"/>
      <c r="D611" s="16" t="n"/>
      <c r="E611" s="16" t="n"/>
      <c r="F611" s="20" t="n"/>
      <c r="G611" s="20" t="n"/>
      <c r="H611" s="16" t="n"/>
      <c r="I611" s="16" t="n"/>
      <c r="J611" s="17" t="n"/>
      <c r="K611" s="17" t="n"/>
      <c r="L611" s="18">
        <f>IF($C611="","",N($F611)*N(IFERROR(INDEX('Vehículos y choferes'!$B$2:$B$16,MATCH($C611,'Vehículos y choferes'!$A$2:$A$16,0)),0))/100*N(IFERROR(INDEX('Vehículos y choferes'!$C$2:$C$16,MATCH($C611,'Vehículos y choferes'!$A$2:$A$16,0)),0)))</f>
        <v/>
      </c>
      <c r="M611" s="18">
        <f>IF($C611="","",N($F611)*N(IFERROR(INDEX('Vehículos y choferes'!$E$2:$E$16,MATCH($C611,'Vehículos y choferes'!$A$2:$A$16,0)),0)))</f>
        <v/>
      </c>
      <c r="N611" s="18">
        <f>IF($C611="","",N(IFERROR(INDEX('Vehículos y choferes'!$G$2:$G$16,MATCH($C611,'Vehículos y choferes'!$A$2:$A$16,0)),0)))</f>
        <v/>
      </c>
      <c r="O611" s="18">
        <f>IF(AND($D611="",$E611=""),"",N($G611)*(IF($D611="",0,IFERROR(INDEX('Vehículos y choferes'!$J$2:$J$31,MATCH($D611,'Vehículos y choferes'!$I$2:$I$31,0)),0))+IF($E611="",0,IFERROR(INDEX('Vehículos y choferes'!$J$2:$J$31,MATCH($E611,'Vehículos y choferes'!$I$2:$I$31,0)),0))))</f>
        <v/>
      </c>
      <c r="P611" s="18">
        <f>IF(AND($C611="",$D611=""),"",N($K611)+N($L611)+N($M611)+N($N611)+N($O611))</f>
        <v/>
      </c>
      <c r="Q611" s="18">
        <f>IF(OR($P611="",N($I611)=0),"",$P611/$I611)</f>
        <v/>
      </c>
      <c r="R611" s="18">
        <f>IF(OR($P611="",N($F611)=0),"",$P611/$F611)</f>
        <v/>
      </c>
      <c r="S611" s="21">
        <f>IF(OR($P611="",N($J611)=0),"",$P611/$J611)</f>
        <v/>
      </c>
      <c r="T611" s="22">
        <f>IF($S611="","",IF($S611&lt;=Configuración!$C$3,"En objetivo",IF($S611&lt;=Configuración!$C$4,"Alerta","Crítico")))</f>
        <v/>
      </c>
      <c r="U611" s="18">
        <f>IF(OR($Q611="",N(Configuración!$C$3)=0),"",$Q611/Configuración!$C$3)</f>
        <v/>
      </c>
      <c r="V611" s="22">
        <f>IF(OR($H611="",$I611=""),"",MAX(0,$H611-$I611))</f>
        <v/>
      </c>
      <c r="W611" s="16" t="n"/>
    </row>
    <row r="612">
      <c r="A612" s="19" t="n"/>
      <c r="B612" s="16" t="n"/>
      <c r="C612" s="16" t="n"/>
      <c r="D612" s="16" t="n"/>
      <c r="E612" s="16" t="n"/>
      <c r="F612" s="20" t="n"/>
      <c r="G612" s="20" t="n"/>
      <c r="H612" s="16" t="n"/>
      <c r="I612" s="16" t="n"/>
      <c r="J612" s="17" t="n"/>
      <c r="K612" s="17" t="n"/>
      <c r="L612" s="18">
        <f>IF($C612="","",N($F612)*N(IFERROR(INDEX('Vehículos y choferes'!$B$2:$B$16,MATCH($C612,'Vehículos y choferes'!$A$2:$A$16,0)),0))/100*N(IFERROR(INDEX('Vehículos y choferes'!$C$2:$C$16,MATCH($C612,'Vehículos y choferes'!$A$2:$A$16,0)),0)))</f>
        <v/>
      </c>
      <c r="M612" s="18">
        <f>IF($C612="","",N($F612)*N(IFERROR(INDEX('Vehículos y choferes'!$E$2:$E$16,MATCH($C612,'Vehículos y choferes'!$A$2:$A$16,0)),0)))</f>
        <v/>
      </c>
      <c r="N612" s="18">
        <f>IF($C612="","",N(IFERROR(INDEX('Vehículos y choferes'!$G$2:$G$16,MATCH($C612,'Vehículos y choferes'!$A$2:$A$16,0)),0)))</f>
        <v/>
      </c>
      <c r="O612" s="18">
        <f>IF(AND($D612="",$E612=""),"",N($G612)*(IF($D612="",0,IFERROR(INDEX('Vehículos y choferes'!$J$2:$J$31,MATCH($D612,'Vehículos y choferes'!$I$2:$I$31,0)),0))+IF($E612="",0,IFERROR(INDEX('Vehículos y choferes'!$J$2:$J$31,MATCH($E612,'Vehículos y choferes'!$I$2:$I$31,0)),0))))</f>
        <v/>
      </c>
      <c r="P612" s="18">
        <f>IF(AND($C612="",$D612=""),"",N($K612)+N($L612)+N($M612)+N($N612)+N($O612))</f>
        <v/>
      </c>
      <c r="Q612" s="18">
        <f>IF(OR($P612="",N($I612)=0),"",$P612/$I612)</f>
        <v/>
      </c>
      <c r="R612" s="18">
        <f>IF(OR($P612="",N($F612)=0),"",$P612/$F612)</f>
        <v/>
      </c>
      <c r="S612" s="21">
        <f>IF(OR($P612="",N($J612)=0),"",$P612/$J612)</f>
        <v/>
      </c>
      <c r="T612" s="22">
        <f>IF($S612="","",IF($S612&lt;=Configuración!$C$3,"En objetivo",IF($S612&lt;=Configuración!$C$4,"Alerta","Crítico")))</f>
        <v/>
      </c>
      <c r="U612" s="18">
        <f>IF(OR($Q612="",N(Configuración!$C$3)=0),"",$Q612/Configuración!$C$3)</f>
        <v/>
      </c>
      <c r="V612" s="22">
        <f>IF(OR($H612="",$I612=""),"",MAX(0,$H612-$I612))</f>
        <v/>
      </c>
      <c r="W612" s="16" t="n"/>
    </row>
    <row r="613">
      <c r="A613" s="19" t="n"/>
      <c r="B613" s="16" t="n"/>
      <c r="C613" s="16" t="n"/>
      <c r="D613" s="16" t="n"/>
      <c r="E613" s="16" t="n"/>
      <c r="F613" s="20" t="n"/>
      <c r="G613" s="20" t="n"/>
      <c r="H613" s="16" t="n"/>
      <c r="I613" s="16" t="n"/>
      <c r="J613" s="17" t="n"/>
      <c r="K613" s="17" t="n"/>
      <c r="L613" s="18">
        <f>IF($C613="","",N($F613)*N(IFERROR(INDEX('Vehículos y choferes'!$B$2:$B$16,MATCH($C613,'Vehículos y choferes'!$A$2:$A$16,0)),0))/100*N(IFERROR(INDEX('Vehículos y choferes'!$C$2:$C$16,MATCH($C613,'Vehículos y choferes'!$A$2:$A$16,0)),0)))</f>
        <v/>
      </c>
      <c r="M613" s="18">
        <f>IF($C613="","",N($F613)*N(IFERROR(INDEX('Vehículos y choferes'!$E$2:$E$16,MATCH($C613,'Vehículos y choferes'!$A$2:$A$16,0)),0)))</f>
        <v/>
      </c>
      <c r="N613" s="18">
        <f>IF($C613="","",N(IFERROR(INDEX('Vehículos y choferes'!$G$2:$G$16,MATCH($C613,'Vehículos y choferes'!$A$2:$A$16,0)),0)))</f>
        <v/>
      </c>
      <c r="O613" s="18">
        <f>IF(AND($D613="",$E613=""),"",N($G613)*(IF($D613="",0,IFERROR(INDEX('Vehículos y choferes'!$J$2:$J$31,MATCH($D613,'Vehículos y choferes'!$I$2:$I$31,0)),0))+IF($E613="",0,IFERROR(INDEX('Vehículos y choferes'!$J$2:$J$31,MATCH($E613,'Vehículos y choferes'!$I$2:$I$31,0)),0))))</f>
        <v/>
      </c>
      <c r="P613" s="18">
        <f>IF(AND($C613="",$D613=""),"",N($K613)+N($L613)+N($M613)+N($N613)+N($O613))</f>
        <v/>
      </c>
      <c r="Q613" s="18">
        <f>IF(OR($P613="",N($I613)=0),"",$P613/$I613)</f>
        <v/>
      </c>
      <c r="R613" s="18">
        <f>IF(OR($P613="",N($F613)=0),"",$P613/$F613)</f>
        <v/>
      </c>
      <c r="S613" s="21">
        <f>IF(OR($P613="",N($J613)=0),"",$P613/$J613)</f>
        <v/>
      </c>
      <c r="T613" s="22">
        <f>IF($S613="","",IF($S613&lt;=Configuración!$C$3,"En objetivo",IF($S613&lt;=Configuración!$C$4,"Alerta","Crítico")))</f>
        <v/>
      </c>
      <c r="U613" s="18">
        <f>IF(OR($Q613="",N(Configuración!$C$3)=0),"",$Q613/Configuración!$C$3)</f>
        <v/>
      </c>
      <c r="V613" s="22">
        <f>IF(OR($H613="",$I613=""),"",MAX(0,$H613-$I613))</f>
        <v/>
      </c>
      <c r="W613" s="16" t="n"/>
    </row>
    <row r="614">
      <c r="A614" s="19" t="n"/>
      <c r="B614" s="16" t="n"/>
      <c r="C614" s="16" t="n"/>
      <c r="D614" s="16" t="n"/>
      <c r="E614" s="16" t="n"/>
      <c r="F614" s="20" t="n"/>
      <c r="G614" s="20" t="n"/>
      <c r="H614" s="16" t="n"/>
      <c r="I614" s="16" t="n"/>
      <c r="J614" s="17" t="n"/>
      <c r="K614" s="17" t="n"/>
      <c r="L614" s="18">
        <f>IF($C614="","",N($F614)*N(IFERROR(INDEX('Vehículos y choferes'!$B$2:$B$16,MATCH($C614,'Vehículos y choferes'!$A$2:$A$16,0)),0))/100*N(IFERROR(INDEX('Vehículos y choferes'!$C$2:$C$16,MATCH($C614,'Vehículos y choferes'!$A$2:$A$16,0)),0)))</f>
        <v/>
      </c>
      <c r="M614" s="18">
        <f>IF($C614="","",N($F614)*N(IFERROR(INDEX('Vehículos y choferes'!$E$2:$E$16,MATCH($C614,'Vehículos y choferes'!$A$2:$A$16,0)),0)))</f>
        <v/>
      </c>
      <c r="N614" s="18">
        <f>IF($C614="","",N(IFERROR(INDEX('Vehículos y choferes'!$G$2:$G$16,MATCH($C614,'Vehículos y choferes'!$A$2:$A$16,0)),0)))</f>
        <v/>
      </c>
      <c r="O614" s="18">
        <f>IF(AND($D614="",$E614=""),"",N($G614)*(IF($D614="",0,IFERROR(INDEX('Vehículos y choferes'!$J$2:$J$31,MATCH($D614,'Vehículos y choferes'!$I$2:$I$31,0)),0))+IF($E614="",0,IFERROR(INDEX('Vehículos y choferes'!$J$2:$J$31,MATCH($E614,'Vehículos y choferes'!$I$2:$I$31,0)),0))))</f>
        <v/>
      </c>
      <c r="P614" s="18">
        <f>IF(AND($C614="",$D614=""),"",N($K614)+N($L614)+N($M614)+N($N614)+N($O614))</f>
        <v/>
      </c>
      <c r="Q614" s="18">
        <f>IF(OR($P614="",N($I614)=0),"",$P614/$I614)</f>
        <v/>
      </c>
      <c r="R614" s="18">
        <f>IF(OR($P614="",N($F614)=0),"",$P614/$F614)</f>
        <v/>
      </c>
      <c r="S614" s="21">
        <f>IF(OR($P614="",N($J614)=0),"",$P614/$J614)</f>
        <v/>
      </c>
      <c r="T614" s="22">
        <f>IF($S614="","",IF($S614&lt;=Configuración!$C$3,"En objetivo",IF($S614&lt;=Configuración!$C$4,"Alerta","Crítico")))</f>
        <v/>
      </c>
      <c r="U614" s="18">
        <f>IF(OR($Q614="",N(Configuración!$C$3)=0),"",$Q614/Configuración!$C$3)</f>
        <v/>
      </c>
      <c r="V614" s="22">
        <f>IF(OR($H614="",$I614=""),"",MAX(0,$H614-$I614))</f>
        <v/>
      </c>
      <c r="W614" s="16" t="n"/>
    </row>
    <row r="615">
      <c r="A615" s="19" t="n"/>
      <c r="B615" s="16" t="n"/>
      <c r="C615" s="16" t="n"/>
      <c r="D615" s="16" t="n"/>
      <c r="E615" s="16" t="n"/>
      <c r="F615" s="20" t="n"/>
      <c r="G615" s="20" t="n"/>
      <c r="H615" s="16" t="n"/>
      <c r="I615" s="16" t="n"/>
      <c r="J615" s="17" t="n"/>
      <c r="K615" s="17" t="n"/>
      <c r="L615" s="18">
        <f>IF($C615="","",N($F615)*N(IFERROR(INDEX('Vehículos y choferes'!$B$2:$B$16,MATCH($C615,'Vehículos y choferes'!$A$2:$A$16,0)),0))/100*N(IFERROR(INDEX('Vehículos y choferes'!$C$2:$C$16,MATCH($C615,'Vehículos y choferes'!$A$2:$A$16,0)),0)))</f>
        <v/>
      </c>
      <c r="M615" s="18">
        <f>IF($C615="","",N($F615)*N(IFERROR(INDEX('Vehículos y choferes'!$E$2:$E$16,MATCH($C615,'Vehículos y choferes'!$A$2:$A$16,0)),0)))</f>
        <v/>
      </c>
      <c r="N615" s="18">
        <f>IF($C615="","",N(IFERROR(INDEX('Vehículos y choferes'!$G$2:$G$16,MATCH($C615,'Vehículos y choferes'!$A$2:$A$16,0)),0)))</f>
        <v/>
      </c>
      <c r="O615" s="18">
        <f>IF(AND($D615="",$E615=""),"",N($G615)*(IF($D615="",0,IFERROR(INDEX('Vehículos y choferes'!$J$2:$J$31,MATCH($D615,'Vehículos y choferes'!$I$2:$I$31,0)),0))+IF($E615="",0,IFERROR(INDEX('Vehículos y choferes'!$J$2:$J$31,MATCH($E615,'Vehículos y choferes'!$I$2:$I$31,0)),0))))</f>
        <v/>
      </c>
      <c r="P615" s="18">
        <f>IF(AND($C615="",$D615=""),"",N($K615)+N($L615)+N($M615)+N($N615)+N($O615))</f>
        <v/>
      </c>
      <c r="Q615" s="18">
        <f>IF(OR($P615="",N($I615)=0),"",$P615/$I615)</f>
        <v/>
      </c>
      <c r="R615" s="18">
        <f>IF(OR($P615="",N($F615)=0),"",$P615/$F615)</f>
        <v/>
      </c>
      <c r="S615" s="21">
        <f>IF(OR($P615="",N($J615)=0),"",$P615/$J615)</f>
        <v/>
      </c>
      <c r="T615" s="22">
        <f>IF($S615="","",IF($S615&lt;=Configuración!$C$3,"En objetivo",IF($S615&lt;=Configuración!$C$4,"Alerta","Crítico")))</f>
        <v/>
      </c>
      <c r="U615" s="18">
        <f>IF(OR($Q615="",N(Configuración!$C$3)=0),"",$Q615/Configuración!$C$3)</f>
        <v/>
      </c>
      <c r="V615" s="22">
        <f>IF(OR($H615="",$I615=""),"",MAX(0,$H615-$I615))</f>
        <v/>
      </c>
      <c r="W615" s="16" t="n"/>
    </row>
    <row r="616">
      <c r="A616" s="19" t="n"/>
      <c r="B616" s="16" t="n"/>
      <c r="C616" s="16" t="n"/>
      <c r="D616" s="16" t="n"/>
      <c r="E616" s="16" t="n"/>
      <c r="F616" s="20" t="n"/>
      <c r="G616" s="20" t="n"/>
      <c r="H616" s="16" t="n"/>
      <c r="I616" s="16" t="n"/>
      <c r="J616" s="17" t="n"/>
      <c r="K616" s="17" t="n"/>
      <c r="L616" s="18">
        <f>IF($C616="","",N($F616)*N(IFERROR(INDEX('Vehículos y choferes'!$B$2:$B$16,MATCH($C616,'Vehículos y choferes'!$A$2:$A$16,0)),0))/100*N(IFERROR(INDEX('Vehículos y choferes'!$C$2:$C$16,MATCH($C616,'Vehículos y choferes'!$A$2:$A$16,0)),0)))</f>
        <v/>
      </c>
      <c r="M616" s="18">
        <f>IF($C616="","",N($F616)*N(IFERROR(INDEX('Vehículos y choferes'!$E$2:$E$16,MATCH($C616,'Vehículos y choferes'!$A$2:$A$16,0)),0)))</f>
        <v/>
      </c>
      <c r="N616" s="18">
        <f>IF($C616="","",N(IFERROR(INDEX('Vehículos y choferes'!$G$2:$G$16,MATCH($C616,'Vehículos y choferes'!$A$2:$A$16,0)),0)))</f>
        <v/>
      </c>
      <c r="O616" s="18">
        <f>IF(AND($D616="",$E616=""),"",N($G616)*(IF($D616="",0,IFERROR(INDEX('Vehículos y choferes'!$J$2:$J$31,MATCH($D616,'Vehículos y choferes'!$I$2:$I$31,0)),0))+IF($E616="",0,IFERROR(INDEX('Vehículos y choferes'!$J$2:$J$31,MATCH($E616,'Vehículos y choferes'!$I$2:$I$31,0)),0))))</f>
        <v/>
      </c>
      <c r="P616" s="18">
        <f>IF(AND($C616="",$D616=""),"",N($K616)+N($L616)+N($M616)+N($N616)+N($O616))</f>
        <v/>
      </c>
      <c r="Q616" s="18">
        <f>IF(OR($P616="",N($I616)=0),"",$P616/$I616)</f>
        <v/>
      </c>
      <c r="R616" s="18">
        <f>IF(OR($P616="",N($F616)=0),"",$P616/$F616)</f>
        <v/>
      </c>
      <c r="S616" s="21">
        <f>IF(OR($P616="",N($J616)=0),"",$P616/$J616)</f>
        <v/>
      </c>
      <c r="T616" s="22">
        <f>IF($S616="","",IF($S616&lt;=Configuración!$C$3,"En objetivo",IF($S616&lt;=Configuración!$C$4,"Alerta","Crítico")))</f>
        <v/>
      </c>
      <c r="U616" s="18">
        <f>IF(OR($Q616="",N(Configuración!$C$3)=0),"",$Q616/Configuración!$C$3)</f>
        <v/>
      </c>
      <c r="V616" s="22">
        <f>IF(OR($H616="",$I616=""),"",MAX(0,$H616-$I616))</f>
        <v/>
      </c>
      <c r="W616" s="16" t="n"/>
    </row>
    <row r="617">
      <c r="A617" s="19" t="n"/>
      <c r="B617" s="16" t="n"/>
      <c r="C617" s="16" t="n"/>
      <c r="D617" s="16" t="n"/>
      <c r="E617" s="16" t="n"/>
      <c r="F617" s="20" t="n"/>
      <c r="G617" s="20" t="n"/>
      <c r="H617" s="16" t="n"/>
      <c r="I617" s="16" t="n"/>
      <c r="J617" s="17" t="n"/>
      <c r="K617" s="17" t="n"/>
      <c r="L617" s="18">
        <f>IF($C617="","",N($F617)*N(IFERROR(INDEX('Vehículos y choferes'!$B$2:$B$16,MATCH($C617,'Vehículos y choferes'!$A$2:$A$16,0)),0))/100*N(IFERROR(INDEX('Vehículos y choferes'!$C$2:$C$16,MATCH($C617,'Vehículos y choferes'!$A$2:$A$16,0)),0)))</f>
        <v/>
      </c>
      <c r="M617" s="18">
        <f>IF($C617="","",N($F617)*N(IFERROR(INDEX('Vehículos y choferes'!$E$2:$E$16,MATCH($C617,'Vehículos y choferes'!$A$2:$A$16,0)),0)))</f>
        <v/>
      </c>
      <c r="N617" s="18">
        <f>IF($C617="","",N(IFERROR(INDEX('Vehículos y choferes'!$G$2:$G$16,MATCH($C617,'Vehículos y choferes'!$A$2:$A$16,0)),0)))</f>
        <v/>
      </c>
      <c r="O617" s="18">
        <f>IF(AND($D617="",$E617=""),"",N($G617)*(IF($D617="",0,IFERROR(INDEX('Vehículos y choferes'!$J$2:$J$31,MATCH($D617,'Vehículos y choferes'!$I$2:$I$31,0)),0))+IF($E617="",0,IFERROR(INDEX('Vehículos y choferes'!$J$2:$J$31,MATCH($E617,'Vehículos y choferes'!$I$2:$I$31,0)),0))))</f>
        <v/>
      </c>
      <c r="P617" s="18">
        <f>IF(AND($C617="",$D617=""),"",N($K617)+N($L617)+N($M617)+N($N617)+N($O617))</f>
        <v/>
      </c>
      <c r="Q617" s="18">
        <f>IF(OR($P617="",N($I617)=0),"",$P617/$I617)</f>
        <v/>
      </c>
      <c r="R617" s="18">
        <f>IF(OR($P617="",N($F617)=0),"",$P617/$F617)</f>
        <v/>
      </c>
      <c r="S617" s="21">
        <f>IF(OR($P617="",N($J617)=0),"",$P617/$J617)</f>
        <v/>
      </c>
      <c r="T617" s="22">
        <f>IF($S617="","",IF($S617&lt;=Configuración!$C$3,"En objetivo",IF($S617&lt;=Configuración!$C$4,"Alerta","Crítico")))</f>
        <v/>
      </c>
      <c r="U617" s="18">
        <f>IF(OR($Q617="",N(Configuración!$C$3)=0),"",$Q617/Configuración!$C$3)</f>
        <v/>
      </c>
      <c r="V617" s="22">
        <f>IF(OR($H617="",$I617=""),"",MAX(0,$H617-$I617))</f>
        <v/>
      </c>
      <c r="W617" s="16" t="n"/>
    </row>
    <row r="618">
      <c r="A618" s="19" t="n"/>
      <c r="B618" s="16" t="n"/>
      <c r="C618" s="16" t="n"/>
      <c r="D618" s="16" t="n"/>
      <c r="E618" s="16" t="n"/>
      <c r="F618" s="20" t="n"/>
      <c r="G618" s="20" t="n"/>
      <c r="H618" s="16" t="n"/>
      <c r="I618" s="16" t="n"/>
      <c r="J618" s="17" t="n"/>
      <c r="K618" s="17" t="n"/>
      <c r="L618" s="18">
        <f>IF($C618="","",N($F618)*N(IFERROR(INDEX('Vehículos y choferes'!$B$2:$B$16,MATCH($C618,'Vehículos y choferes'!$A$2:$A$16,0)),0))/100*N(IFERROR(INDEX('Vehículos y choferes'!$C$2:$C$16,MATCH($C618,'Vehículos y choferes'!$A$2:$A$16,0)),0)))</f>
        <v/>
      </c>
      <c r="M618" s="18">
        <f>IF($C618="","",N($F618)*N(IFERROR(INDEX('Vehículos y choferes'!$E$2:$E$16,MATCH($C618,'Vehículos y choferes'!$A$2:$A$16,0)),0)))</f>
        <v/>
      </c>
      <c r="N618" s="18">
        <f>IF($C618="","",N(IFERROR(INDEX('Vehículos y choferes'!$G$2:$G$16,MATCH($C618,'Vehículos y choferes'!$A$2:$A$16,0)),0)))</f>
        <v/>
      </c>
      <c r="O618" s="18">
        <f>IF(AND($D618="",$E618=""),"",N($G618)*(IF($D618="",0,IFERROR(INDEX('Vehículos y choferes'!$J$2:$J$31,MATCH($D618,'Vehículos y choferes'!$I$2:$I$31,0)),0))+IF($E618="",0,IFERROR(INDEX('Vehículos y choferes'!$J$2:$J$31,MATCH($E618,'Vehículos y choferes'!$I$2:$I$31,0)),0))))</f>
        <v/>
      </c>
      <c r="P618" s="18">
        <f>IF(AND($C618="",$D618=""),"",N($K618)+N($L618)+N($M618)+N($N618)+N($O618))</f>
        <v/>
      </c>
      <c r="Q618" s="18">
        <f>IF(OR($P618="",N($I618)=0),"",$P618/$I618)</f>
        <v/>
      </c>
      <c r="R618" s="18">
        <f>IF(OR($P618="",N($F618)=0),"",$P618/$F618)</f>
        <v/>
      </c>
      <c r="S618" s="21">
        <f>IF(OR($P618="",N($J618)=0),"",$P618/$J618)</f>
        <v/>
      </c>
      <c r="T618" s="22">
        <f>IF($S618="","",IF($S618&lt;=Configuración!$C$3,"En objetivo",IF($S618&lt;=Configuración!$C$4,"Alerta","Crítico")))</f>
        <v/>
      </c>
      <c r="U618" s="18">
        <f>IF(OR($Q618="",N(Configuración!$C$3)=0),"",$Q618/Configuración!$C$3)</f>
        <v/>
      </c>
      <c r="V618" s="22">
        <f>IF(OR($H618="",$I618=""),"",MAX(0,$H618-$I618))</f>
        <v/>
      </c>
      <c r="W618" s="16" t="n"/>
    </row>
    <row r="619">
      <c r="A619" s="19" t="n"/>
      <c r="B619" s="16" t="n"/>
      <c r="C619" s="16" t="n"/>
      <c r="D619" s="16" t="n"/>
      <c r="E619" s="16" t="n"/>
      <c r="F619" s="20" t="n"/>
      <c r="G619" s="20" t="n"/>
      <c r="H619" s="16" t="n"/>
      <c r="I619" s="16" t="n"/>
      <c r="J619" s="17" t="n"/>
      <c r="K619" s="17" t="n"/>
      <c r="L619" s="18">
        <f>IF($C619="","",N($F619)*N(IFERROR(INDEX('Vehículos y choferes'!$B$2:$B$16,MATCH($C619,'Vehículos y choferes'!$A$2:$A$16,0)),0))/100*N(IFERROR(INDEX('Vehículos y choferes'!$C$2:$C$16,MATCH($C619,'Vehículos y choferes'!$A$2:$A$16,0)),0)))</f>
        <v/>
      </c>
      <c r="M619" s="18">
        <f>IF($C619="","",N($F619)*N(IFERROR(INDEX('Vehículos y choferes'!$E$2:$E$16,MATCH($C619,'Vehículos y choferes'!$A$2:$A$16,0)),0)))</f>
        <v/>
      </c>
      <c r="N619" s="18">
        <f>IF($C619="","",N(IFERROR(INDEX('Vehículos y choferes'!$G$2:$G$16,MATCH($C619,'Vehículos y choferes'!$A$2:$A$16,0)),0)))</f>
        <v/>
      </c>
      <c r="O619" s="18">
        <f>IF(AND($D619="",$E619=""),"",N($G619)*(IF($D619="",0,IFERROR(INDEX('Vehículos y choferes'!$J$2:$J$31,MATCH($D619,'Vehículos y choferes'!$I$2:$I$31,0)),0))+IF($E619="",0,IFERROR(INDEX('Vehículos y choferes'!$J$2:$J$31,MATCH($E619,'Vehículos y choferes'!$I$2:$I$31,0)),0))))</f>
        <v/>
      </c>
      <c r="P619" s="18">
        <f>IF(AND($C619="",$D619=""),"",N($K619)+N($L619)+N($M619)+N($N619)+N($O619))</f>
        <v/>
      </c>
      <c r="Q619" s="18">
        <f>IF(OR($P619="",N($I619)=0),"",$P619/$I619)</f>
        <v/>
      </c>
      <c r="R619" s="18">
        <f>IF(OR($P619="",N($F619)=0),"",$P619/$F619)</f>
        <v/>
      </c>
      <c r="S619" s="21">
        <f>IF(OR($P619="",N($J619)=0),"",$P619/$J619)</f>
        <v/>
      </c>
      <c r="T619" s="22">
        <f>IF($S619="","",IF($S619&lt;=Configuración!$C$3,"En objetivo",IF($S619&lt;=Configuración!$C$4,"Alerta","Crítico")))</f>
        <v/>
      </c>
      <c r="U619" s="18">
        <f>IF(OR($Q619="",N(Configuración!$C$3)=0),"",$Q619/Configuración!$C$3)</f>
        <v/>
      </c>
      <c r="V619" s="22">
        <f>IF(OR($H619="",$I619=""),"",MAX(0,$H619-$I619))</f>
        <v/>
      </c>
      <c r="W619" s="16" t="n"/>
    </row>
    <row r="620">
      <c r="A620" s="19" t="n"/>
      <c r="B620" s="16" t="n"/>
      <c r="C620" s="16" t="n"/>
      <c r="D620" s="16" t="n"/>
      <c r="E620" s="16" t="n"/>
      <c r="F620" s="20" t="n"/>
      <c r="G620" s="20" t="n"/>
      <c r="H620" s="16" t="n"/>
      <c r="I620" s="16" t="n"/>
      <c r="J620" s="17" t="n"/>
      <c r="K620" s="17" t="n"/>
      <c r="L620" s="18">
        <f>IF($C620="","",N($F620)*N(IFERROR(INDEX('Vehículos y choferes'!$B$2:$B$16,MATCH($C620,'Vehículos y choferes'!$A$2:$A$16,0)),0))/100*N(IFERROR(INDEX('Vehículos y choferes'!$C$2:$C$16,MATCH($C620,'Vehículos y choferes'!$A$2:$A$16,0)),0)))</f>
        <v/>
      </c>
      <c r="M620" s="18">
        <f>IF($C620="","",N($F620)*N(IFERROR(INDEX('Vehículos y choferes'!$E$2:$E$16,MATCH($C620,'Vehículos y choferes'!$A$2:$A$16,0)),0)))</f>
        <v/>
      </c>
      <c r="N620" s="18">
        <f>IF($C620="","",N(IFERROR(INDEX('Vehículos y choferes'!$G$2:$G$16,MATCH($C620,'Vehículos y choferes'!$A$2:$A$16,0)),0)))</f>
        <v/>
      </c>
      <c r="O620" s="18">
        <f>IF(AND($D620="",$E620=""),"",N($G620)*(IF($D620="",0,IFERROR(INDEX('Vehículos y choferes'!$J$2:$J$31,MATCH($D620,'Vehículos y choferes'!$I$2:$I$31,0)),0))+IF($E620="",0,IFERROR(INDEX('Vehículos y choferes'!$J$2:$J$31,MATCH($E620,'Vehículos y choferes'!$I$2:$I$31,0)),0))))</f>
        <v/>
      </c>
      <c r="P620" s="18">
        <f>IF(AND($C620="",$D620=""),"",N($K620)+N($L620)+N($M620)+N($N620)+N($O620))</f>
        <v/>
      </c>
      <c r="Q620" s="18">
        <f>IF(OR($P620="",N($I620)=0),"",$P620/$I620)</f>
        <v/>
      </c>
      <c r="R620" s="18">
        <f>IF(OR($P620="",N($F620)=0),"",$P620/$F620)</f>
        <v/>
      </c>
      <c r="S620" s="21">
        <f>IF(OR($P620="",N($J620)=0),"",$P620/$J620)</f>
        <v/>
      </c>
      <c r="T620" s="22">
        <f>IF($S620="","",IF($S620&lt;=Configuración!$C$3,"En objetivo",IF($S620&lt;=Configuración!$C$4,"Alerta","Crítico")))</f>
        <v/>
      </c>
      <c r="U620" s="18">
        <f>IF(OR($Q620="",N(Configuración!$C$3)=0),"",$Q620/Configuración!$C$3)</f>
        <v/>
      </c>
      <c r="V620" s="22">
        <f>IF(OR($H620="",$I620=""),"",MAX(0,$H620-$I620))</f>
        <v/>
      </c>
      <c r="W620" s="16" t="n"/>
    </row>
    <row r="621">
      <c r="A621" s="19" t="n"/>
      <c r="B621" s="16" t="n"/>
      <c r="C621" s="16" t="n"/>
      <c r="D621" s="16" t="n"/>
      <c r="E621" s="16" t="n"/>
      <c r="F621" s="20" t="n"/>
      <c r="G621" s="20" t="n"/>
      <c r="H621" s="16" t="n"/>
      <c r="I621" s="16" t="n"/>
      <c r="J621" s="17" t="n"/>
      <c r="K621" s="17" t="n"/>
      <c r="L621" s="18">
        <f>IF($C621="","",N($F621)*N(IFERROR(INDEX('Vehículos y choferes'!$B$2:$B$16,MATCH($C621,'Vehículos y choferes'!$A$2:$A$16,0)),0))/100*N(IFERROR(INDEX('Vehículos y choferes'!$C$2:$C$16,MATCH($C621,'Vehículos y choferes'!$A$2:$A$16,0)),0)))</f>
        <v/>
      </c>
      <c r="M621" s="18">
        <f>IF($C621="","",N($F621)*N(IFERROR(INDEX('Vehículos y choferes'!$E$2:$E$16,MATCH($C621,'Vehículos y choferes'!$A$2:$A$16,0)),0)))</f>
        <v/>
      </c>
      <c r="N621" s="18">
        <f>IF($C621="","",N(IFERROR(INDEX('Vehículos y choferes'!$G$2:$G$16,MATCH($C621,'Vehículos y choferes'!$A$2:$A$16,0)),0)))</f>
        <v/>
      </c>
      <c r="O621" s="18">
        <f>IF(AND($D621="",$E621=""),"",N($G621)*(IF($D621="",0,IFERROR(INDEX('Vehículos y choferes'!$J$2:$J$31,MATCH($D621,'Vehículos y choferes'!$I$2:$I$31,0)),0))+IF($E621="",0,IFERROR(INDEX('Vehículos y choferes'!$J$2:$J$31,MATCH($E621,'Vehículos y choferes'!$I$2:$I$31,0)),0))))</f>
        <v/>
      </c>
      <c r="P621" s="18">
        <f>IF(AND($C621="",$D621=""),"",N($K621)+N($L621)+N($M621)+N($N621)+N($O621))</f>
        <v/>
      </c>
      <c r="Q621" s="18">
        <f>IF(OR($P621="",N($I621)=0),"",$P621/$I621)</f>
        <v/>
      </c>
      <c r="R621" s="18">
        <f>IF(OR($P621="",N($F621)=0),"",$P621/$F621)</f>
        <v/>
      </c>
      <c r="S621" s="21">
        <f>IF(OR($P621="",N($J621)=0),"",$P621/$J621)</f>
        <v/>
      </c>
      <c r="T621" s="22">
        <f>IF($S621="","",IF($S621&lt;=Configuración!$C$3,"En objetivo",IF($S621&lt;=Configuración!$C$4,"Alerta","Crítico")))</f>
        <v/>
      </c>
      <c r="U621" s="18">
        <f>IF(OR($Q621="",N(Configuración!$C$3)=0),"",$Q621/Configuración!$C$3)</f>
        <v/>
      </c>
      <c r="V621" s="22">
        <f>IF(OR($H621="",$I621=""),"",MAX(0,$H621-$I621))</f>
        <v/>
      </c>
      <c r="W621" s="16" t="n"/>
    </row>
    <row r="622">
      <c r="A622" s="19" t="n"/>
      <c r="B622" s="16" t="n"/>
      <c r="C622" s="16" t="n"/>
      <c r="D622" s="16" t="n"/>
      <c r="E622" s="16" t="n"/>
      <c r="F622" s="20" t="n"/>
      <c r="G622" s="20" t="n"/>
      <c r="H622" s="16" t="n"/>
      <c r="I622" s="16" t="n"/>
      <c r="J622" s="17" t="n"/>
      <c r="K622" s="17" t="n"/>
      <c r="L622" s="18">
        <f>IF($C622="","",N($F622)*N(IFERROR(INDEX('Vehículos y choferes'!$B$2:$B$16,MATCH($C622,'Vehículos y choferes'!$A$2:$A$16,0)),0))/100*N(IFERROR(INDEX('Vehículos y choferes'!$C$2:$C$16,MATCH($C622,'Vehículos y choferes'!$A$2:$A$16,0)),0)))</f>
        <v/>
      </c>
      <c r="M622" s="18">
        <f>IF($C622="","",N($F622)*N(IFERROR(INDEX('Vehículos y choferes'!$E$2:$E$16,MATCH($C622,'Vehículos y choferes'!$A$2:$A$16,0)),0)))</f>
        <v/>
      </c>
      <c r="N622" s="18">
        <f>IF($C622="","",N(IFERROR(INDEX('Vehículos y choferes'!$G$2:$G$16,MATCH($C622,'Vehículos y choferes'!$A$2:$A$16,0)),0)))</f>
        <v/>
      </c>
      <c r="O622" s="18">
        <f>IF(AND($D622="",$E622=""),"",N($G622)*(IF($D622="",0,IFERROR(INDEX('Vehículos y choferes'!$J$2:$J$31,MATCH($D622,'Vehículos y choferes'!$I$2:$I$31,0)),0))+IF($E622="",0,IFERROR(INDEX('Vehículos y choferes'!$J$2:$J$31,MATCH($E622,'Vehículos y choferes'!$I$2:$I$31,0)),0))))</f>
        <v/>
      </c>
      <c r="P622" s="18">
        <f>IF(AND($C622="",$D622=""),"",N($K622)+N($L622)+N($M622)+N($N622)+N($O622))</f>
        <v/>
      </c>
      <c r="Q622" s="18">
        <f>IF(OR($P622="",N($I622)=0),"",$P622/$I622)</f>
        <v/>
      </c>
      <c r="R622" s="18">
        <f>IF(OR($P622="",N($F622)=0),"",$P622/$F622)</f>
        <v/>
      </c>
      <c r="S622" s="21">
        <f>IF(OR($P622="",N($J622)=0),"",$P622/$J622)</f>
        <v/>
      </c>
      <c r="T622" s="22">
        <f>IF($S622="","",IF($S622&lt;=Configuración!$C$3,"En objetivo",IF($S622&lt;=Configuración!$C$4,"Alerta","Crítico")))</f>
        <v/>
      </c>
      <c r="U622" s="18">
        <f>IF(OR($Q622="",N(Configuración!$C$3)=0),"",$Q622/Configuración!$C$3)</f>
        <v/>
      </c>
      <c r="V622" s="22">
        <f>IF(OR($H622="",$I622=""),"",MAX(0,$H622-$I622))</f>
        <v/>
      </c>
      <c r="W622" s="16" t="n"/>
    </row>
    <row r="623">
      <c r="A623" s="19" t="n"/>
      <c r="B623" s="16" t="n"/>
      <c r="C623" s="16" t="n"/>
      <c r="D623" s="16" t="n"/>
      <c r="E623" s="16" t="n"/>
      <c r="F623" s="20" t="n"/>
      <c r="G623" s="20" t="n"/>
      <c r="H623" s="16" t="n"/>
      <c r="I623" s="16" t="n"/>
      <c r="J623" s="17" t="n"/>
      <c r="K623" s="17" t="n"/>
      <c r="L623" s="18">
        <f>IF($C623="","",N($F623)*N(IFERROR(INDEX('Vehículos y choferes'!$B$2:$B$16,MATCH($C623,'Vehículos y choferes'!$A$2:$A$16,0)),0))/100*N(IFERROR(INDEX('Vehículos y choferes'!$C$2:$C$16,MATCH($C623,'Vehículos y choferes'!$A$2:$A$16,0)),0)))</f>
        <v/>
      </c>
      <c r="M623" s="18">
        <f>IF($C623="","",N($F623)*N(IFERROR(INDEX('Vehículos y choferes'!$E$2:$E$16,MATCH($C623,'Vehículos y choferes'!$A$2:$A$16,0)),0)))</f>
        <v/>
      </c>
      <c r="N623" s="18">
        <f>IF($C623="","",N(IFERROR(INDEX('Vehículos y choferes'!$G$2:$G$16,MATCH($C623,'Vehículos y choferes'!$A$2:$A$16,0)),0)))</f>
        <v/>
      </c>
      <c r="O623" s="18">
        <f>IF(AND($D623="",$E623=""),"",N($G623)*(IF($D623="",0,IFERROR(INDEX('Vehículos y choferes'!$J$2:$J$31,MATCH($D623,'Vehículos y choferes'!$I$2:$I$31,0)),0))+IF($E623="",0,IFERROR(INDEX('Vehículos y choferes'!$J$2:$J$31,MATCH($E623,'Vehículos y choferes'!$I$2:$I$31,0)),0))))</f>
        <v/>
      </c>
      <c r="P623" s="18">
        <f>IF(AND($C623="",$D623=""),"",N($K623)+N($L623)+N($M623)+N($N623)+N($O623))</f>
        <v/>
      </c>
      <c r="Q623" s="18">
        <f>IF(OR($P623="",N($I623)=0),"",$P623/$I623)</f>
        <v/>
      </c>
      <c r="R623" s="18">
        <f>IF(OR($P623="",N($F623)=0),"",$P623/$F623)</f>
        <v/>
      </c>
      <c r="S623" s="21">
        <f>IF(OR($P623="",N($J623)=0),"",$P623/$J623)</f>
        <v/>
      </c>
      <c r="T623" s="22">
        <f>IF($S623="","",IF($S623&lt;=Configuración!$C$3,"En objetivo",IF($S623&lt;=Configuración!$C$4,"Alerta","Crítico")))</f>
        <v/>
      </c>
      <c r="U623" s="18">
        <f>IF(OR($Q623="",N(Configuración!$C$3)=0),"",$Q623/Configuración!$C$3)</f>
        <v/>
      </c>
      <c r="V623" s="22">
        <f>IF(OR($H623="",$I623=""),"",MAX(0,$H623-$I623))</f>
        <v/>
      </c>
      <c r="W623" s="16" t="n"/>
    </row>
    <row r="624">
      <c r="A624" s="19" t="n"/>
      <c r="B624" s="16" t="n"/>
      <c r="C624" s="16" t="n"/>
      <c r="D624" s="16" t="n"/>
      <c r="E624" s="16" t="n"/>
      <c r="F624" s="20" t="n"/>
      <c r="G624" s="20" t="n"/>
      <c r="H624" s="16" t="n"/>
      <c r="I624" s="16" t="n"/>
      <c r="J624" s="17" t="n"/>
      <c r="K624" s="17" t="n"/>
      <c r="L624" s="18">
        <f>IF($C624="","",N($F624)*N(IFERROR(INDEX('Vehículos y choferes'!$B$2:$B$16,MATCH($C624,'Vehículos y choferes'!$A$2:$A$16,0)),0))/100*N(IFERROR(INDEX('Vehículos y choferes'!$C$2:$C$16,MATCH($C624,'Vehículos y choferes'!$A$2:$A$16,0)),0)))</f>
        <v/>
      </c>
      <c r="M624" s="18">
        <f>IF($C624="","",N($F624)*N(IFERROR(INDEX('Vehículos y choferes'!$E$2:$E$16,MATCH($C624,'Vehículos y choferes'!$A$2:$A$16,0)),0)))</f>
        <v/>
      </c>
      <c r="N624" s="18">
        <f>IF($C624="","",N(IFERROR(INDEX('Vehículos y choferes'!$G$2:$G$16,MATCH($C624,'Vehículos y choferes'!$A$2:$A$16,0)),0)))</f>
        <v/>
      </c>
      <c r="O624" s="18">
        <f>IF(AND($D624="",$E624=""),"",N($G624)*(IF($D624="",0,IFERROR(INDEX('Vehículos y choferes'!$J$2:$J$31,MATCH($D624,'Vehículos y choferes'!$I$2:$I$31,0)),0))+IF($E624="",0,IFERROR(INDEX('Vehículos y choferes'!$J$2:$J$31,MATCH($E624,'Vehículos y choferes'!$I$2:$I$31,0)),0))))</f>
        <v/>
      </c>
      <c r="P624" s="18">
        <f>IF(AND($C624="",$D624=""),"",N($K624)+N($L624)+N($M624)+N($N624)+N($O624))</f>
        <v/>
      </c>
      <c r="Q624" s="18">
        <f>IF(OR($P624="",N($I624)=0),"",$P624/$I624)</f>
        <v/>
      </c>
      <c r="R624" s="18">
        <f>IF(OR($P624="",N($F624)=0),"",$P624/$F624)</f>
        <v/>
      </c>
      <c r="S624" s="21">
        <f>IF(OR($P624="",N($J624)=0),"",$P624/$J624)</f>
        <v/>
      </c>
      <c r="T624" s="22">
        <f>IF($S624="","",IF($S624&lt;=Configuración!$C$3,"En objetivo",IF($S624&lt;=Configuración!$C$4,"Alerta","Crítico")))</f>
        <v/>
      </c>
      <c r="U624" s="18">
        <f>IF(OR($Q624="",N(Configuración!$C$3)=0),"",$Q624/Configuración!$C$3)</f>
        <v/>
      </c>
      <c r="V624" s="22">
        <f>IF(OR($H624="",$I624=""),"",MAX(0,$H624-$I624))</f>
        <v/>
      </c>
      <c r="W624" s="16" t="n"/>
    </row>
    <row r="625">
      <c r="A625" s="19" t="n"/>
      <c r="B625" s="16" t="n"/>
      <c r="C625" s="16" t="n"/>
      <c r="D625" s="16" t="n"/>
      <c r="E625" s="16" t="n"/>
      <c r="F625" s="20" t="n"/>
      <c r="G625" s="20" t="n"/>
      <c r="H625" s="16" t="n"/>
      <c r="I625" s="16" t="n"/>
      <c r="J625" s="17" t="n"/>
      <c r="K625" s="17" t="n"/>
      <c r="L625" s="18">
        <f>IF($C625="","",N($F625)*N(IFERROR(INDEX('Vehículos y choferes'!$B$2:$B$16,MATCH($C625,'Vehículos y choferes'!$A$2:$A$16,0)),0))/100*N(IFERROR(INDEX('Vehículos y choferes'!$C$2:$C$16,MATCH($C625,'Vehículos y choferes'!$A$2:$A$16,0)),0)))</f>
        <v/>
      </c>
      <c r="M625" s="18">
        <f>IF($C625="","",N($F625)*N(IFERROR(INDEX('Vehículos y choferes'!$E$2:$E$16,MATCH($C625,'Vehículos y choferes'!$A$2:$A$16,0)),0)))</f>
        <v/>
      </c>
      <c r="N625" s="18">
        <f>IF($C625="","",N(IFERROR(INDEX('Vehículos y choferes'!$G$2:$G$16,MATCH($C625,'Vehículos y choferes'!$A$2:$A$16,0)),0)))</f>
        <v/>
      </c>
      <c r="O625" s="18">
        <f>IF(AND($D625="",$E625=""),"",N($G625)*(IF($D625="",0,IFERROR(INDEX('Vehículos y choferes'!$J$2:$J$31,MATCH($D625,'Vehículos y choferes'!$I$2:$I$31,0)),0))+IF($E625="",0,IFERROR(INDEX('Vehículos y choferes'!$J$2:$J$31,MATCH($E625,'Vehículos y choferes'!$I$2:$I$31,0)),0))))</f>
        <v/>
      </c>
      <c r="P625" s="18">
        <f>IF(AND($C625="",$D625=""),"",N($K625)+N($L625)+N($M625)+N($N625)+N($O625))</f>
        <v/>
      </c>
      <c r="Q625" s="18">
        <f>IF(OR($P625="",N($I625)=0),"",$P625/$I625)</f>
        <v/>
      </c>
      <c r="R625" s="18">
        <f>IF(OR($P625="",N($F625)=0),"",$P625/$F625)</f>
        <v/>
      </c>
      <c r="S625" s="21">
        <f>IF(OR($P625="",N($J625)=0),"",$P625/$J625)</f>
        <v/>
      </c>
      <c r="T625" s="22">
        <f>IF($S625="","",IF($S625&lt;=Configuración!$C$3,"En objetivo",IF($S625&lt;=Configuración!$C$4,"Alerta","Crítico")))</f>
        <v/>
      </c>
      <c r="U625" s="18">
        <f>IF(OR($Q625="",N(Configuración!$C$3)=0),"",$Q625/Configuración!$C$3)</f>
        <v/>
      </c>
      <c r="V625" s="22">
        <f>IF(OR($H625="",$I625=""),"",MAX(0,$H625-$I625))</f>
        <v/>
      </c>
      <c r="W625" s="16" t="n"/>
    </row>
    <row r="626">
      <c r="A626" s="19" t="n"/>
      <c r="B626" s="16" t="n"/>
      <c r="C626" s="16" t="n"/>
      <c r="D626" s="16" t="n"/>
      <c r="E626" s="16" t="n"/>
      <c r="F626" s="20" t="n"/>
      <c r="G626" s="20" t="n"/>
      <c r="H626" s="16" t="n"/>
      <c r="I626" s="16" t="n"/>
      <c r="J626" s="17" t="n"/>
      <c r="K626" s="17" t="n"/>
      <c r="L626" s="18">
        <f>IF($C626="","",N($F626)*N(IFERROR(INDEX('Vehículos y choferes'!$B$2:$B$16,MATCH($C626,'Vehículos y choferes'!$A$2:$A$16,0)),0))/100*N(IFERROR(INDEX('Vehículos y choferes'!$C$2:$C$16,MATCH($C626,'Vehículos y choferes'!$A$2:$A$16,0)),0)))</f>
        <v/>
      </c>
      <c r="M626" s="18">
        <f>IF($C626="","",N($F626)*N(IFERROR(INDEX('Vehículos y choferes'!$E$2:$E$16,MATCH($C626,'Vehículos y choferes'!$A$2:$A$16,0)),0)))</f>
        <v/>
      </c>
      <c r="N626" s="18">
        <f>IF($C626="","",N(IFERROR(INDEX('Vehículos y choferes'!$G$2:$G$16,MATCH($C626,'Vehículos y choferes'!$A$2:$A$16,0)),0)))</f>
        <v/>
      </c>
      <c r="O626" s="18">
        <f>IF(AND($D626="",$E626=""),"",N($G626)*(IF($D626="",0,IFERROR(INDEX('Vehículos y choferes'!$J$2:$J$31,MATCH($D626,'Vehículos y choferes'!$I$2:$I$31,0)),0))+IF($E626="",0,IFERROR(INDEX('Vehículos y choferes'!$J$2:$J$31,MATCH($E626,'Vehículos y choferes'!$I$2:$I$31,0)),0))))</f>
        <v/>
      </c>
      <c r="P626" s="18">
        <f>IF(AND($C626="",$D626=""),"",N($K626)+N($L626)+N($M626)+N($N626)+N($O626))</f>
        <v/>
      </c>
      <c r="Q626" s="18">
        <f>IF(OR($P626="",N($I626)=0),"",$P626/$I626)</f>
        <v/>
      </c>
      <c r="R626" s="18">
        <f>IF(OR($P626="",N($F626)=0),"",$P626/$F626)</f>
        <v/>
      </c>
      <c r="S626" s="21">
        <f>IF(OR($P626="",N($J626)=0),"",$P626/$J626)</f>
        <v/>
      </c>
      <c r="T626" s="22">
        <f>IF($S626="","",IF($S626&lt;=Configuración!$C$3,"En objetivo",IF($S626&lt;=Configuración!$C$4,"Alerta","Crítico")))</f>
        <v/>
      </c>
      <c r="U626" s="18">
        <f>IF(OR($Q626="",N(Configuración!$C$3)=0),"",$Q626/Configuración!$C$3)</f>
        <v/>
      </c>
      <c r="V626" s="22">
        <f>IF(OR($H626="",$I626=""),"",MAX(0,$H626-$I626))</f>
        <v/>
      </c>
      <c r="W626" s="16" t="n"/>
    </row>
    <row r="627">
      <c r="A627" s="19" t="n"/>
      <c r="B627" s="16" t="n"/>
      <c r="C627" s="16" t="n"/>
      <c r="D627" s="16" t="n"/>
      <c r="E627" s="16" t="n"/>
      <c r="F627" s="20" t="n"/>
      <c r="G627" s="20" t="n"/>
      <c r="H627" s="16" t="n"/>
      <c r="I627" s="16" t="n"/>
      <c r="J627" s="17" t="n"/>
      <c r="K627" s="17" t="n"/>
      <c r="L627" s="18">
        <f>IF($C627="","",N($F627)*N(IFERROR(INDEX('Vehículos y choferes'!$B$2:$B$16,MATCH($C627,'Vehículos y choferes'!$A$2:$A$16,0)),0))/100*N(IFERROR(INDEX('Vehículos y choferes'!$C$2:$C$16,MATCH($C627,'Vehículos y choferes'!$A$2:$A$16,0)),0)))</f>
        <v/>
      </c>
      <c r="M627" s="18">
        <f>IF($C627="","",N($F627)*N(IFERROR(INDEX('Vehículos y choferes'!$E$2:$E$16,MATCH($C627,'Vehículos y choferes'!$A$2:$A$16,0)),0)))</f>
        <v/>
      </c>
      <c r="N627" s="18">
        <f>IF($C627="","",N(IFERROR(INDEX('Vehículos y choferes'!$G$2:$G$16,MATCH($C627,'Vehículos y choferes'!$A$2:$A$16,0)),0)))</f>
        <v/>
      </c>
      <c r="O627" s="18">
        <f>IF(AND($D627="",$E627=""),"",N($G627)*(IF($D627="",0,IFERROR(INDEX('Vehículos y choferes'!$J$2:$J$31,MATCH($D627,'Vehículos y choferes'!$I$2:$I$31,0)),0))+IF($E627="",0,IFERROR(INDEX('Vehículos y choferes'!$J$2:$J$31,MATCH($E627,'Vehículos y choferes'!$I$2:$I$31,0)),0))))</f>
        <v/>
      </c>
      <c r="P627" s="18">
        <f>IF(AND($C627="",$D627=""),"",N($K627)+N($L627)+N($M627)+N($N627)+N($O627))</f>
        <v/>
      </c>
      <c r="Q627" s="18">
        <f>IF(OR($P627="",N($I627)=0),"",$P627/$I627)</f>
        <v/>
      </c>
      <c r="R627" s="18">
        <f>IF(OR($P627="",N($F627)=0),"",$P627/$F627)</f>
        <v/>
      </c>
      <c r="S627" s="21">
        <f>IF(OR($P627="",N($J627)=0),"",$P627/$J627)</f>
        <v/>
      </c>
      <c r="T627" s="22">
        <f>IF($S627="","",IF($S627&lt;=Configuración!$C$3,"En objetivo",IF($S627&lt;=Configuración!$C$4,"Alerta","Crítico")))</f>
        <v/>
      </c>
      <c r="U627" s="18">
        <f>IF(OR($Q627="",N(Configuración!$C$3)=0),"",$Q627/Configuración!$C$3)</f>
        <v/>
      </c>
      <c r="V627" s="22">
        <f>IF(OR($H627="",$I627=""),"",MAX(0,$H627-$I627))</f>
        <v/>
      </c>
      <c r="W627" s="16" t="n"/>
    </row>
    <row r="628">
      <c r="A628" s="19" t="n"/>
      <c r="B628" s="16" t="n"/>
      <c r="C628" s="16" t="n"/>
      <c r="D628" s="16" t="n"/>
      <c r="E628" s="16" t="n"/>
      <c r="F628" s="20" t="n"/>
      <c r="G628" s="20" t="n"/>
      <c r="H628" s="16" t="n"/>
      <c r="I628" s="16" t="n"/>
      <c r="J628" s="17" t="n"/>
      <c r="K628" s="17" t="n"/>
      <c r="L628" s="18">
        <f>IF($C628="","",N($F628)*N(IFERROR(INDEX('Vehículos y choferes'!$B$2:$B$16,MATCH($C628,'Vehículos y choferes'!$A$2:$A$16,0)),0))/100*N(IFERROR(INDEX('Vehículos y choferes'!$C$2:$C$16,MATCH($C628,'Vehículos y choferes'!$A$2:$A$16,0)),0)))</f>
        <v/>
      </c>
      <c r="M628" s="18">
        <f>IF($C628="","",N($F628)*N(IFERROR(INDEX('Vehículos y choferes'!$E$2:$E$16,MATCH($C628,'Vehículos y choferes'!$A$2:$A$16,0)),0)))</f>
        <v/>
      </c>
      <c r="N628" s="18">
        <f>IF($C628="","",N(IFERROR(INDEX('Vehículos y choferes'!$G$2:$G$16,MATCH($C628,'Vehículos y choferes'!$A$2:$A$16,0)),0)))</f>
        <v/>
      </c>
      <c r="O628" s="18">
        <f>IF(AND($D628="",$E628=""),"",N($G628)*(IF($D628="",0,IFERROR(INDEX('Vehículos y choferes'!$J$2:$J$31,MATCH($D628,'Vehículos y choferes'!$I$2:$I$31,0)),0))+IF($E628="",0,IFERROR(INDEX('Vehículos y choferes'!$J$2:$J$31,MATCH($E628,'Vehículos y choferes'!$I$2:$I$31,0)),0))))</f>
        <v/>
      </c>
      <c r="P628" s="18">
        <f>IF(AND($C628="",$D628=""),"",N($K628)+N($L628)+N($M628)+N($N628)+N($O628))</f>
        <v/>
      </c>
      <c r="Q628" s="18">
        <f>IF(OR($P628="",N($I628)=0),"",$P628/$I628)</f>
        <v/>
      </c>
      <c r="R628" s="18">
        <f>IF(OR($P628="",N($F628)=0),"",$P628/$F628)</f>
        <v/>
      </c>
      <c r="S628" s="21">
        <f>IF(OR($P628="",N($J628)=0),"",$P628/$J628)</f>
        <v/>
      </c>
      <c r="T628" s="22">
        <f>IF($S628="","",IF($S628&lt;=Configuración!$C$3,"En objetivo",IF($S628&lt;=Configuración!$C$4,"Alerta","Crítico")))</f>
        <v/>
      </c>
      <c r="U628" s="18">
        <f>IF(OR($Q628="",N(Configuración!$C$3)=0),"",$Q628/Configuración!$C$3)</f>
        <v/>
      </c>
      <c r="V628" s="22">
        <f>IF(OR($H628="",$I628=""),"",MAX(0,$H628-$I628))</f>
        <v/>
      </c>
      <c r="W628" s="16" t="n"/>
    </row>
    <row r="629">
      <c r="A629" s="19" t="n"/>
      <c r="B629" s="16" t="n"/>
      <c r="C629" s="16" t="n"/>
      <c r="D629" s="16" t="n"/>
      <c r="E629" s="16" t="n"/>
      <c r="F629" s="20" t="n"/>
      <c r="G629" s="20" t="n"/>
      <c r="H629" s="16" t="n"/>
      <c r="I629" s="16" t="n"/>
      <c r="J629" s="17" t="n"/>
      <c r="K629" s="17" t="n"/>
      <c r="L629" s="18">
        <f>IF($C629="","",N($F629)*N(IFERROR(INDEX('Vehículos y choferes'!$B$2:$B$16,MATCH($C629,'Vehículos y choferes'!$A$2:$A$16,0)),0))/100*N(IFERROR(INDEX('Vehículos y choferes'!$C$2:$C$16,MATCH($C629,'Vehículos y choferes'!$A$2:$A$16,0)),0)))</f>
        <v/>
      </c>
      <c r="M629" s="18">
        <f>IF($C629="","",N($F629)*N(IFERROR(INDEX('Vehículos y choferes'!$E$2:$E$16,MATCH($C629,'Vehículos y choferes'!$A$2:$A$16,0)),0)))</f>
        <v/>
      </c>
      <c r="N629" s="18">
        <f>IF($C629="","",N(IFERROR(INDEX('Vehículos y choferes'!$G$2:$G$16,MATCH($C629,'Vehículos y choferes'!$A$2:$A$16,0)),0)))</f>
        <v/>
      </c>
      <c r="O629" s="18">
        <f>IF(AND($D629="",$E629=""),"",N($G629)*(IF($D629="",0,IFERROR(INDEX('Vehículos y choferes'!$J$2:$J$31,MATCH($D629,'Vehículos y choferes'!$I$2:$I$31,0)),0))+IF($E629="",0,IFERROR(INDEX('Vehículos y choferes'!$J$2:$J$31,MATCH($E629,'Vehículos y choferes'!$I$2:$I$31,0)),0))))</f>
        <v/>
      </c>
      <c r="P629" s="18">
        <f>IF(AND($C629="",$D629=""),"",N($K629)+N($L629)+N($M629)+N($N629)+N($O629))</f>
        <v/>
      </c>
      <c r="Q629" s="18">
        <f>IF(OR($P629="",N($I629)=0),"",$P629/$I629)</f>
        <v/>
      </c>
      <c r="R629" s="18">
        <f>IF(OR($P629="",N($F629)=0),"",$P629/$F629)</f>
        <v/>
      </c>
      <c r="S629" s="21">
        <f>IF(OR($P629="",N($J629)=0),"",$P629/$J629)</f>
        <v/>
      </c>
      <c r="T629" s="22">
        <f>IF($S629="","",IF($S629&lt;=Configuración!$C$3,"En objetivo",IF($S629&lt;=Configuración!$C$4,"Alerta","Crítico")))</f>
        <v/>
      </c>
      <c r="U629" s="18">
        <f>IF(OR($Q629="",N(Configuración!$C$3)=0),"",$Q629/Configuración!$C$3)</f>
        <v/>
      </c>
      <c r="V629" s="22">
        <f>IF(OR($H629="",$I629=""),"",MAX(0,$H629-$I629))</f>
        <v/>
      </c>
      <c r="W629" s="16" t="n"/>
    </row>
    <row r="630">
      <c r="A630" s="19" t="n"/>
      <c r="B630" s="16" t="n"/>
      <c r="C630" s="16" t="n"/>
      <c r="D630" s="16" t="n"/>
      <c r="E630" s="16" t="n"/>
      <c r="F630" s="20" t="n"/>
      <c r="G630" s="20" t="n"/>
      <c r="H630" s="16" t="n"/>
      <c r="I630" s="16" t="n"/>
      <c r="J630" s="17" t="n"/>
      <c r="K630" s="17" t="n"/>
      <c r="L630" s="18">
        <f>IF($C630="","",N($F630)*N(IFERROR(INDEX('Vehículos y choferes'!$B$2:$B$16,MATCH($C630,'Vehículos y choferes'!$A$2:$A$16,0)),0))/100*N(IFERROR(INDEX('Vehículos y choferes'!$C$2:$C$16,MATCH($C630,'Vehículos y choferes'!$A$2:$A$16,0)),0)))</f>
        <v/>
      </c>
      <c r="M630" s="18">
        <f>IF($C630="","",N($F630)*N(IFERROR(INDEX('Vehículos y choferes'!$E$2:$E$16,MATCH($C630,'Vehículos y choferes'!$A$2:$A$16,0)),0)))</f>
        <v/>
      </c>
      <c r="N630" s="18">
        <f>IF($C630="","",N(IFERROR(INDEX('Vehículos y choferes'!$G$2:$G$16,MATCH($C630,'Vehículos y choferes'!$A$2:$A$16,0)),0)))</f>
        <v/>
      </c>
      <c r="O630" s="18">
        <f>IF(AND($D630="",$E630=""),"",N($G630)*(IF($D630="",0,IFERROR(INDEX('Vehículos y choferes'!$J$2:$J$31,MATCH($D630,'Vehículos y choferes'!$I$2:$I$31,0)),0))+IF($E630="",0,IFERROR(INDEX('Vehículos y choferes'!$J$2:$J$31,MATCH($E630,'Vehículos y choferes'!$I$2:$I$31,0)),0))))</f>
        <v/>
      </c>
      <c r="P630" s="18">
        <f>IF(AND($C630="",$D630=""),"",N($K630)+N($L630)+N($M630)+N($N630)+N($O630))</f>
        <v/>
      </c>
      <c r="Q630" s="18">
        <f>IF(OR($P630="",N($I630)=0),"",$P630/$I630)</f>
        <v/>
      </c>
      <c r="R630" s="18">
        <f>IF(OR($P630="",N($F630)=0),"",$P630/$F630)</f>
        <v/>
      </c>
      <c r="S630" s="21">
        <f>IF(OR($P630="",N($J630)=0),"",$P630/$J630)</f>
        <v/>
      </c>
      <c r="T630" s="22">
        <f>IF($S630="","",IF($S630&lt;=Configuración!$C$3,"En objetivo",IF($S630&lt;=Configuración!$C$4,"Alerta","Crítico")))</f>
        <v/>
      </c>
      <c r="U630" s="18">
        <f>IF(OR($Q630="",N(Configuración!$C$3)=0),"",$Q630/Configuración!$C$3)</f>
        <v/>
      </c>
      <c r="V630" s="22">
        <f>IF(OR($H630="",$I630=""),"",MAX(0,$H630-$I630))</f>
        <v/>
      </c>
      <c r="W630" s="16" t="n"/>
    </row>
    <row r="631">
      <c r="A631" s="19" t="n"/>
      <c r="B631" s="16" t="n"/>
      <c r="C631" s="16" t="n"/>
      <c r="D631" s="16" t="n"/>
      <c r="E631" s="16" t="n"/>
      <c r="F631" s="20" t="n"/>
      <c r="G631" s="20" t="n"/>
      <c r="H631" s="16" t="n"/>
      <c r="I631" s="16" t="n"/>
      <c r="J631" s="17" t="n"/>
      <c r="K631" s="17" t="n"/>
      <c r="L631" s="18">
        <f>IF($C631="","",N($F631)*N(IFERROR(INDEX('Vehículos y choferes'!$B$2:$B$16,MATCH($C631,'Vehículos y choferes'!$A$2:$A$16,0)),0))/100*N(IFERROR(INDEX('Vehículos y choferes'!$C$2:$C$16,MATCH($C631,'Vehículos y choferes'!$A$2:$A$16,0)),0)))</f>
        <v/>
      </c>
      <c r="M631" s="18">
        <f>IF($C631="","",N($F631)*N(IFERROR(INDEX('Vehículos y choferes'!$E$2:$E$16,MATCH($C631,'Vehículos y choferes'!$A$2:$A$16,0)),0)))</f>
        <v/>
      </c>
      <c r="N631" s="18">
        <f>IF($C631="","",N(IFERROR(INDEX('Vehículos y choferes'!$G$2:$G$16,MATCH($C631,'Vehículos y choferes'!$A$2:$A$16,0)),0)))</f>
        <v/>
      </c>
      <c r="O631" s="18">
        <f>IF(AND($D631="",$E631=""),"",N($G631)*(IF($D631="",0,IFERROR(INDEX('Vehículos y choferes'!$J$2:$J$31,MATCH($D631,'Vehículos y choferes'!$I$2:$I$31,0)),0))+IF($E631="",0,IFERROR(INDEX('Vehículos y choferes'!$J$2:$J$31,MATCH($E631,'Vehículos y choferes'!$I$2:$I$31,0)),0))))</f>
        <v/>
      </c>
      <c r="P631" s="18">
        <f>IF(AND($C631="",$D631=""),"",N($K631)+N($L631)+N($M631)+N($N631)+N($O631))</f>
        <v/>
      </c>
      <c r="Q631" s="18">
        <f>IF(OR($P631="",N($I631)=0),"",$P631/$I631)</f>
        <v/>
      </c>
      <c r="R631" s="18">
        <f>IF(OR($P631="",N($F631)=0),"",$P631/$F631)</f>
        <v/>
      </c>
      <c r="S631" s="21">
        <f>IF(OR($P631="",N($J631)=0),"",$P631/$J631)</f>
        <v/>
      </c>
      <c r="T631" s="22">
        <f>IF($S631="","",IF($S631&lt;=Configuración!$C$3,"En objetivo",IF($S631&lt;=Configuración!$C$4,"Alerta","Crítico")))</f>
        <v/>
      </c>
      <c r="U631" s="18">
        <f>IF(OR($Q631="",N(Configuración!$C$3)=0),"",$Q631/Configuración!$C$3)</f>
        <v/>
      </c>
      <c r="V631" s="22">
        <f>IF(OR($H631="",$I631=""),"",MAX(0,$H631-$I631))</f>
        <v/>
      </c>
      <c r="W631" s="16" t="n"/>
    </row>
    <row r="632">
      <c r="A632" s="19" t="n"/>
      <c r="B632" s="16" t="n"/>
      <c r="C632" s="16" t="n"/>
      <c r="D632" s="16" t="n"/>
      <c r="E632" s="16" t="n"/>
      <c r="F632" s="20" t="n"/>
      <c r="G632" s="20" t="n"/>
      <c r="H632" s="16" t="n"/>
      <c r="I632" s="16" t="n"/>
      <c r="J632" s="17" t="n"/>
      <c r="K632" s="17" t="n"/>
      <c r="L632" s="18">
        <f>IF($C632="","",N($F632)*N(IFERROR(INDEX('Vehículos y choferes'!$B$2:$B$16,MATCH($C632,'Vehículos y choferes'!$A$2:$A$16,0)),0))/100*N(IFERROR(INDEX('Vehículos y choferes'!$C$2:$C$16,MATCH($C632,'Vehículos y choferes'!$A$2:$A$16,0)),0)))</f>
        <v/>
      </c>
      <c r="M632" s="18">
        <f>IF($C632="","",N($F632)*N(IFERROR(INDEX('Vehículos y choferes'!$E$2:$E$16,MATCH($C632,'Vehículos y choferes'!$A$2:$A$16,0)),0)))</f>
        <v/>
      </c>
      <c r="N632" s="18">
        <f>IF($C632="","",N(IFERROR(INDEX('Vehículos y choferes'!$G$2:$G$16,MATCH($C632,'Vehículos y choferes'!$A$2:$A$16,0)),0)))</f>
        <v/>
      </c>
      <c r="O632" s="18">
        <f>IF(AND($D632="",$E632=""),"",N($G632)*(IF($D632="",0,IFERROR(INDEX('Vehículos y choferes'!$J$2:$J$31,MATCH($D632,'Vehículos y choferes'!$I$2:$I$31,0)),0))+IF($E632="",0,IFERROR(INDEX('Vehículos y choferes'!$J$2:$J$31,MATCH($E632,'Vehículos y choferes'!$I$2:$I$31,0)),0))))</f>
        <v/>
      </c>
      <c r="P632" s="18">
        <f>IF(AND($C632="",$D632=""),"",N($K632)+N($L632)+N($M632)+N($N632)+N($O632))</f>
        <v/>
      </c>
      <c r="Q632" s="18">
        <f>IF(OR($P632="",N($I632)=0),"",$P632/$I632)</f>
        <v/>
      </c>
      <c r="R632" s="18">
        <f>IF(OR($P632="",N($F632)=0),"",$P632/$F632)</f>
        <v/>
      </c>
      <c r="S632" s="21">
        <f>IF(OR($P632="",N($J632)=0),"",$P632/$J632)</f>
        <v/>
      </c>
      <c r="T632" s="22">
        <f>IF($S632="","",IF($S632&lt;=Configuración!$C$3,"En objetivo",IF($S632&lt;=Configuración!$C$4,"Alerta","Crítico")))</f>
        <v/>
      </c>
      <c r="U632" s="18">
        <f>IF(OR($Q632="",N(Configuración!$C$3)=0),"",$Q632/Configuración!$C$3)</f>
        <v/>
      </c>
      <c r="V632" s="22">
        <f>IF(OR($H632="",$I632=""),"",MAX(0,$H632-$I632))</f>
        <v/>
      </c>
      <c r="W632" s="16" t="n"/>
    </row>
    <row r="633">
      <c r="A633" s="19" t="n"/>
      <c r="B633" s="16" t="n"/>
      <c r="C633" s="16" t="n"/>
      <c r="D633" s="16" t="n"/>
      <c r="E633" s="16" t="n"/>
      <c r="F633" s="20" t="n"/>
      <c r="G633" s="20" t="n"/>
      <c r="H633" s="16" t="n"/>
      <c r="I633" s="16" t="n"/>
      <c r="J633" s="17" t="n"/>
      <c r="K633" s="17" t="n"/>
      <c r="L633" s="18">
        <f>IF($C633="","",N($F633)*N(IFERROR(INDEX('Vehículos y choferes'!$B$2:$B$16,MATCH($C633,'Vehículos y choferes'!$A$2:$A$16,0)),0))/100*N(IFERROR(INDEX('Vehículos y choferes'!$C$2:$C$16,MATCH($C633,'Vehículos y choferes'!$A$2:$A$16,0)),0)))</f>
        <v/>
      </c>
      <c r="M633" s="18">
        <f>IF($C633="","",N($F633)*N(IFERROR(INDEX('Vehículos y choferes'!$E$2:$E$16,MATCH($C633,'Vehículos y choferes'!$A$2:$A$16,0)),0)))</f>
        <v/>
      </c>
      <c r="N633" s="18">
        <f>IF($C633="","",N(IFERROR(INDEX('Vehículos y choferes'!$G$2:$G$16,MATCH($C633,'Vehículos y choferes'!$A$2:$A$16,0)),0)))</f>
        <v/>
      </c>
      <c r="O633" s="18">
        <f>IF(AND($D633="",$E633=""),"",N($G633)*(IF($D633="",0,IFERROR(INDEX('Vehículos y choferes'!$J$2:$J$31,MATCH($D633,'Vehículos y choferes'!$I$2:$I$31,0)),0))+IF($E633="",0,IFERROR(INDEX('Vehículos y choferes'!$J$2:$J$31,MATCH($E633,'Vehículos y choferes'!$I$2:$I$31,0)),0))))</f>
        <v/>
      </c>
      <c r="P633" s="18">
        <f>IF(AND($C633="",$D633=""),"",N($K633)+N($L633)+N($M633)+N($N633)+N($O633))</f>
        <v/>
      </c>
      <c r="Q633" s="18">
        <f>IF(OR($P633="",N($I633)=0),"",$P633/$I633)</f>
        <v/>
      </c>
      <c r="R633" s="18">
        <f>IF(OR($P633="",N($F633)=0),"",$P633/$F633)</f>
        <v/>
      </c>
      <c r="S633" s="21">
        <f>IF(OR($P633="",N($J633)=0),"",$P633/$J633)</f>
        <v/>
      </c>
      <c r="T633" s="22">
        <f>IF($S633="","",IF($S633&lt;=Configuración!$C$3,"En objetivo",IF($S633&lt;=Configuración!$C$4,"Alerta","Crítico")))</f>
        <v/>
      </c>
      <c r="U633" s="18">
        <f>IF(OR($Q633="",N(Configuración!$C$3)=0),"",$Q633/Configuración!$C$3)</f>
        <v/>
      </c>
      <c r="V633" s="22">
        <f>IF(OR($H633="",$I633=""),"",MAX(0,$H633-$I633))</f>
        <v/>
      </c>
      <c r="W633" s="16" t="n"/>
    </row>
    <row r="634">
      <c r="A634" s="19" t="n"/>
      <c r="B634" s="16" t="n"/>
      <c r="C634" s="16" t="n"/>
      <c r="D634" s="16" t="n"/>
      <c r="E634" s="16" t="n"/>
      <c r="F634" s="20" t="n"/>
      <c r="G634" s="20" t="n"/>
      <c r="H634" s="16" t="n"/>
      <c r="I634" s="16" t="n"/>
      <c r="J634" s="17" t="n"/>
      <c r="K634" s="17" t="n"/>
      <c r="L634" s="18">
        <f>IF($C634="","",N($F634)*N(IFERROR(INDEX('Vehículos y choferes'!$B$2:$B$16,MATCH($C634,'Vehículos y choferes'!$A$2:$A$16,0)),0))/100*N(IFERROR(INDEX('Vehículos y choferes'!$C$2:$C$16,MATCH($C634,'Vehículos y choferes'!$A$2:$A$16,0)),0)))</f>
        <v/>
      </c>
      <c r="M634" s="18">
        <f>IF($C634="","",N($F634)*N(IFERROR(INDEX('Vehículos y choferes'!$E$2:$E$16,MATCH($C634,'Vehículos y choferes'!$A$2:$A$16,0)),0)))</f>
        <v/>
      </c>
      <c r="N634" s="18">
        <f>IF($C634="","",N(IFERROR(INDEX('Vehículos y choferes'!$G$2:$G$16,MATCH($C634,'Vehículos y choferes'!$A$2:$A$16,0)),0)))</f>
        <v/>
      </c>
      <c r="O634" s="18">
        <f>IF(AND($D634="",$E634=""),"",N($G634)*(IF($D634="",0,IFERROR(INDEX('Vehículos y choferes'!$J$2:$J$31,MATCH($D634,'Vehículos y choferes'!$I$2:$I$31,0)),0))+IF($E634="",0,IFERROR(INDEX('Vehículos y choferes'!$J$2:$J$31,MATCH($E634,'Vehículos y choferes'!$I$2:$I$31,0)),0))))</f>
        <v/>
      </c>
      <c r="P634" s="18">
        <f>IF(AND($C634="",$D634=""),"",N($K634)+N($L634)+N($M634)+N($N634)+N($O634))</f>
        <v/>
      </c>
      <c r="Q634" s="18">
        <f>IF(OR($P634="",N($I634)=0),"",$P634/$I634)</f>
        <v/>
      </c>
      <c r="R634" s="18">
        <f>IF(OR($P634="",N($F634)=0),"",$P634/$F634)</f>
        <v/>
      </c>
      <c r="S634" s="21">
        <f>IF(OR($P634="",N($J634)=0),"",$P634/$J634)</f>
        <v/>
      </c>
      <c r="T634" s="22">
        <f>IF($S634="","",IF($S634&lt;=Configuración!$C$3,"En objetivo",IF($S634&lt;=Configuración!$C$4,"Alerta","Crítico")))</f>
        <v/>
      </c>
      <c r="U634" s="18">
        <f>IF(OR($Q634="",N(Configuración!$C$3)=0),"",$Q634/Configuración!$C$3)</f>
        <v/>
      </c>
      <c r="V634" s="22">
        <f>IF(OR($H634="",$I634=""),"",MAX(0,$H634-$I634))</f>
        <v/>
      </c>
      <c r="W634" s="16" t="n"/>
    </row>
    <row r="635">
      <c r="A635" s="19" t="n"/>
      <c r="B635" s="16" t="n"/>
      <c r="C635" s="16" t="n"/>
      <c r="D635" s="16" t="n"/>
      <c r="E635" s="16" t="n"/>
      <c r="F635" s="20" t="n"/>
      <c r="G635" s="20" t="n"/>
      <c r="H635" s="16" t="n"/>
      <c r="I635" s="16" t="n"/>
      <c r="J635" s="17" t="n"/>
      <c r="K635" s="17" t="n"/>
      <c r="L635" s="18">
        <f>IF($C635="","",N($F635)*N(IFERROR(INDEX('Vehículos y choferes'!$B$2:$B$16,MATCH($C635,'Vehículos y choferes'!$A$2:$A$16,0)),0))/100*N(IFERROR(INDEX('Vehículos y choferes'!$C$2:$C$16,MATCH($C635,'Vehículos y choferes'!$A$2:$A$16,0)),0)))</f>
        <v/>
      </c>
      <c r="M635" s="18">
        <f>IF($C635="","",N($F635)*N(IFERROR(INDEX('Vehículos y choferes'!$E$2:$E$16,MATCH($C635,'Vehículos y choferes'!$A$2:$A$16,0)),0)))</f>
        <v/>
      </c>
      <c r="N635" s="18">
        <f>IF($C635="","",N(IFERROR(INDEX('Vehículos y choferes'!$G$2:$G$16,MATCH($C635,'Vehículos y choferes'!$A$2:$A$16,0)),0)))</f>
        <v/>
      </c>
      <c r="O635" s="18">
        <f>IF(AND($D635="",$E635=""),"",N($G635)*(IF($D635="",0,IFERROR(INDEX('Vehículos y choferes'!$J$2:$J$31,MATCH($D635,'Vehículos y choferes'!$I$2:$I$31,0)),0))+IF($E635="",0,IFERROR(INDEX('Vehículos y choferes'!$J$2:$J$31,MATCH($E635,'Vehículos y choferes'!$I$2:$I$31,0)),0))))</f>
        <v/>
      </c>
      <c r="P635" s="18">
        <f>IF(AND($C635="",$D635=""),"",N($K635)+N($L635)+N($M635)+N($N635)+N($O635))</f>
        <v/>
      </c>
      <c r="Q635" s="18">
        <f>IF(OR($P635="",N($I635)=0),"",$P635/$I635)</f>
        <v/>
      </c>
      <c r="R635" s="18">
        <f>IF(OR($P635="",N($F635)=0),"",$P635/$F635)</f>
        <v/>
      </c>
      <c r="S635" s="21">
        <f>IF(OR($P635="",N($J635)=0),"",$P635/$J635)</f>
        <v/>
      </c>
      <c r="T635" s="22">
        <f>IF($S635="","",IF($S635&lt;=Configuración!$C$3,"En objetivo",IF($S635&lt;=Configuración!$C$4,"Alerta","Crítico")))</f>
        <v/>
      </c>
      <c r="U635" s="18">
        <f>IF(OR($Q635="",N(Configuración!$C$3)=0),"",$Q635/Configuración!$C$3)</f>
        <v/>
      </c>
      <c r="V635" s="22">
        <f>IF(OR($H635="",$I635=""),"",MAX(0,$H635-$I635))</f>
        <v/>
      </c>
      <c r="W635" s="16" t="n"/>
    </row>
    <row r="636">
      <c r="A636" s="19" t="n"/>
      <c r="B636" s="16" t="n"/>
      <c r="C636" s="16" t="n"/>
      <c r="D636" s="16" t="n"/>
      <c r="E636" s="16" t="n"/>
      <c r="F636" s="20" t="n"/>
      <c r="G636" s="20" t="n"/>
      <c r="H636" s="16" t="n"/>
      <c r="I636" s="16" t="n"/>
      <c r="J636" s="17" t="n"/>
      <c r="K636" s="17" t="n"/>
      <c r="L636" s="18">
        <f>IF($C636="","",N($F636)*N(IFERROR(INDEX('Vehículos y choferes'!$B$2:$B$16,MATCH($C636,'Vehículos y choferes'!$A$2:$A$16,0)),0))/100*N(IFERROR(INDEX('Vehículos y choferes'!$C$2:$C$16,MATCH($C636,'Vehículos y choferes'!$A$2:$A$16,0)),0)))</f>
        <v/>
      </c>
      <c r="M636" s="18">
        <f>IF($C636="","",N($F636)*N(IFERROR(INDEX('Vehículos y choferes'!$E$2:$E$16,MATCH($C636,'Vehículos y choferes'!$A$2:$A$16,0)),0)))</f>
        <v/>
      </c>
      <c r="N636" s="18">
        <f>IF($C636="","",N(IFERROR(INDEX('Vehículos y choferes'!$G$2:$G$16,MATCH($C636,'Vehículos y choferes'!$A$2:$A$16,0)),0)))</f>
        <v/>
      </c>
      <c r="O636" s="18">
        <f>IF(AND($D636="",$E636=""),"",N($G636)*(IF($D636="",0,IFERROR(INDEX('Vehículos y choferes'!$J$2:$J$31,MATCH($D636,'Vehículos y choferes'!$I$2:$I$31,0)),0))+IF($E636="",0,IFERROR(INDEX('Vehículos y choferes'!$J$2:$J$31,MATCH($E636,'Vehículos y choferes'!$I$2:$I$31,0)),0))))</f>
        <v/>
      </c>
      <c r="P636" s="18">
        <f>IF(AND($C636="",$D636=""),"",N($K636)+N($L636)+N($M636)+N($N636)+N($O636))</f>
        <v/>
      </c>
      <c r="Q636" s="18">
        <f>IF(OR($P636="",N($I636)=0),"",$P636/$I636)</f>
        <v/>
      </c>
      <c r="R636" s="18">
        <f>IF(OR($P636="",N($F636)=0),"",$P636/$F636)</f>
        <v/>
      </c>
      <c r="S636" s="21">
        <f>IF(OR($P636="",N($J636)=0),"",$P636/$J636)</f>
        <v/>
      </c>
      <c r="T636" s="22">
        <f>IF($S636="","",IF($S636&lt;=Configuración!$C$3,"En objetivo",IF($S636&lt;=Configuración!$C$4,"Alerta","Crítico")))</f>
        <v/>
      </c>
      <c r="U636" s="18">
        <f>IF(OR($Q636="",N(Configuración!$C$3)=0),"",$Q636/Configuración!$C$3)</f>
        <v/>
      </c>
      <c r="V636" s="22">
        <f>IF(OR($H636="",$I636=""),"",MAX(0,$H636-$I636))</f>
        <v/>
      </c>
      <c r="W636" s="16" t="n"/>
    </row>
    <row r="637">
      <c r="A637" s="19" t="n"/>
      <c r="B637" s="16" t="n"/>
      <c r="C637" s="16" t="n"/>
      <c r="D637" s="16" t="n"/>
      <c r="E637" s="16" t="n"/>
      <c r="F637" s="20" t="n"/>
      <c r="G637" s="20" t="n"/>
      <c r="H637" s="16" t="n"/>
      <c r="I637" s="16" t="n"/>
      <c r="J637" s="17" t="n"/>
      <c r="K637" s="17" t="n"/>
      <c r="L637" s="18">
        <f>IF($C637="","",N($F637)*N(IFERROR(INDEX('Vehículos y choferes'!$B$2:$B$16,MATCH($C637,'Vehículos y choferes'!$A$2:$A$16,0)),0))/100*N(IFERROR(INDEX('Vehículos y choferes'!$C$2:$C$16,MATCH($C637,'Vehículos y choferes'!$A$2:$A$16,0)),0)))</f>
        <v/>
      </c>
      <c r="M637" s="18">
        <f>IF($C637="","",N($F637)*N(IFERROR(INDEX('Vehículos y choferes'!$E$2:$E$16,MATCH($C637,'Vehículos y choferes'!$A$2:$A$16,0)),0)))</f>
        <v/>
      </c>
      <c r="N637" s="18">
        <f>IF($C637="","",N(IFERROR(INDEX('Vehículos y choferes'!$G$2:$G$16,MATCH($C637,'Vehículos y choferes'!$A$2:$A$16,0)),0)))</f>
        <v/>
      </c>
      <c r="O637" s="18">
        <f>IF(AND($D637="",$E637=""),"",N($G637)*(IF($D637="",0,IFERROR(INDEX('Vehículos y choferes'!$J$2:$J$31,MATCH($D637,'Vehículos y choferes'!$I$2:$I$31,0)),0))+IF($E637="",0,IFERROR(INDEX('Vehículos y choferes'!$J$2:$J$31,MATCH($E637,'Vehículos y choferes'!$I$2:$I$31,0)),0))))</f>
        <v/>
      </c>
      <c r="P637" s="18">
        <f>IF(AND($C637="",$D637=""),"",N($K637)+N($L637)+N($M637)+N($N637)+N($O637))</f>
        <v/>
      </c>
      <c r="Q637" s="18">
        <f>IF(OR($P637="",N($I637)=0),"",$P637/$I637)</f>
        <v/>
      </c>
      <c r="R637" s="18">
        <f>IF(OR($P637="",N($F637)=0),"",$P637/$F637)</f>
        <v/>
      </c>
      <c r="S637" s="21">
        <f>IF(OR($P637="",N($J637)=0),"",$P637/$J637)</f>
        <v/>
      </c>
      <c r="T637" s="22">
        <f>IF($S637="","",IF($S637&lt;=Configuración!$C$3,"En objetivo",IF($S637&lt;=Configuración!$C$4,"Alerta","Crítico")))</f>
        <v/>
      </c>
      <c r="U637" s="18">
        <f>IF(OR($Q637="",N(Configuración!$C$3)=0),"",$Q637/Configuración!$C$3)</f>
        <v/>
      </c>
      <c r="V637" s="22">
        <f>IF(OR($H637="",$I637=""),"",MAX(0,$H637-$I637))</f>
        <v/>
      </c>
      <c r="W637" s="16" t="n"/>
    </row>
    <row r="638">
      <c r="A638" s="19" t="n"/>
      <c r="B638" s="16" t="n"/>
      <c r="C638" s="16" t="n"/>
      <c r="D638" s="16" t="n"/>
      <c r="E638" s="16" t="n"/>
      <c r="F638" s="20" t="n"/>
      <c r="G638" s="20" t="n"/>
      <c r="H638" s="16" t="n"/>
      <c r="I638" s="16" t="n"/>
      <c r="J638" s="17" t="n"/>
      <c r="K638" s="17" t="n"/>
      <c r="L638" s="18">
        <f>IF($C638="","",N($F638)*N(IFERROR(INDEX('Vehículos y choferes'!$B$2:$B$16,MATCH($C638,'Vehículos y choferes'!$A$2:$A$16,0)),0))/100*N(IFERROR(INDEX('Vehículos y choferes'!$C$2:$C$16,MATCH($C638,'Vehículos y choferes'!$A$2:$A$16,0)),0)))</f>
        <v/>
      </c>
      <c r="M638" s="18">
        <f>IF($C638="","",N($F638)*N(IFERROR(INDEX('Vehículos y choferes'!$E$2:$E$16,MATCH($C638,'Vehículos y choferes'!$A$2:$A$16,0)),0)))</f>
        <v/>
      </c>
      <c r="N638" s="18">
        <f>IF($C638="","",N(IFERROR(INDEX('Vehículos y choferes'!$G$2:$G$16,MATCH($C638,'Vehículos y choferes'!$A$2:$A$16,0)),0)))</f>
        <v/>
      </c>
      <c r="O638" s="18">
        <f>IF(AND($D638="",$E638=""),"",N($G638)*(IF($D638="",0,IFERROR(INDEX('Vehículos y choferes'!$J$2:$J$31,MATCH($D638,'Vehículos y choferes'!$I$2:$I$31,0)),0))+IF($E638="",0,IFERROR(INDEX('Vehículos y choferes'!$J$2:$J$31,MATCH($E638,'Vehículos y choferes'!$I$2:$I$31,0)),0))))</f>
        <v/>
      </c>
      <c r="P638" s="18">
        <f>IF(AND($C638="",$D638=""),"",N($K638)+N($L638)+N($M638)+N($N638)+N($O638))</f>
        <v/>
      </c>
      <c r="Q638" s="18">
        <f>IF(OR($P638="",N($I638)=0),"",$P638/$I638)</f>
        <v/>
      </c>
      <c r="R638" s="18">
        <f>IF(OR($P638="",N($F638)=0),"",$P638/$F638)</f>
        <v/>
      </c>
      <c r="S638" s="21">
        <f>IF(OR($P638="",N($J638)=0),"",$P638/$J638)</f>
        <v/>
      </c>
      <c r="T638" s="22">
        <f>IF($S638="","",IF($S638&lt;=Configuración!$C$3,"En objetivo",IF($S638&lt;=Configuración!$C$4,"Alerta","Crítico")))</f>
        <v/>
      </c>
      <c r="U638" s="18">
        <f>IF(OR($Q638="",N(Configuración!$C$3)=0),"",$Q638/Configuración!$C$3)</f>
        <v/>
      </c>
      <c r="V638" s="22">
        <f>IF(OR($H638="",$I638=""),"",MAX(0,$H638-$I638))</f>
        <v/>
      </c>
      <c r="W638" s="16" t="n"/>
    </row>
    <row r="639">
      <c r="A639" s="19" t="n"/>
      <c r="B639" s="16" t="n"/>
      <c r="C639" s="16" t="n"/>
      <c r="D639" s="16" t="n"/>
      <c r="E639" s="16" t="n"/>
      <c r="F639" s="20" t="n"/>
      <c r="G639" s="20" t="n"/>
      <c r="H639" s="16" t="n"/>
      <c r="I639" s="16" t="n"/>
      <c r="J639" s="17" t="n"/>
      <c r="K639" s="17" t="n"/>
      <c r="L639" s="18">
        <f>IF($C639="","",N($F639)*N(IFERROR(INDEX('Vehículos y choferes'!$B$2:$B$16,MATCH($C639,'Vehículos y choferes'!$A$2:$A$16,0)),0))/100*N(IFERROR(INDEX('Vehículos y choferes'!$C$2:$C$16,MATCH($C639,'Vehículos y choferes'!$A$2:$A$16,0)),0)))</f>
        <v/>
      </c>
      <c r="M639" s="18">
        <f>IF($C639="","",N($F639)*N(IFERROR(INDEX('Vehículos y choferes'!$E$2:$E$16,MATCH($C639,'Vehículos y choferes'!$A$2:$A$16,0)),0)))</f>
        <v/>
      </c>
      <c r="N639" s="18">
        <f>IF($C639="","",N(IFERROR(INDEX('Vehículos y choferes'!$G$2:$G$16,MATCH($C639,'Vehículos y choferes'!$A$2:$A$16,0)),0)))</f>
        <v/>
      </c>
      <c r="O639" s="18">
        <f>IF(AND($D639="",$E639=""),"",N($G639)*(IF($D639="",0,IFERROR(INDEX('Vehículos y choferes'!$J$2:$J$31,MATCH($D639,'Vehículos y choferes'!$I$2:$I$31,0)),0))+IF($E639="",0,IFERROR(INDEX('Vehículos y choferes'!$J$2:$J$31,MATCH($E639,'Vehículos y choferes'!$I$2:$I$31,0)),0))))</f>
        <v/>
      </c>
      <c r="P639" s="18">
        <f>IF(AND($C639="",$D639=""),"",N($K639)+N($L639)+N($M639)+N($N639)+N($O639))</f>
        <v/>
      </c>
      <c r="Q639" s="18">
        <f>IF(OR($P639="",N($I639)=0),"",$P639/$I639)</f>
        <v/>
      </c>
      <c r="R639" s="18">
        <f>IF(OR($P639="",N($F639)=0),"",$P639/$F639)</f>
        <v/>
      </c>
      <c r="S639" s="21">
        <f>IF(OR($P639="",N($J639)=0),"",$P639/$J639)</f>
        <v/>
      </c>
      <c r="T639" s="22">
        <f>IF($S639="","",IF($S639&lt;=Configuración!$C$3,"En objetivo",IF($S639&lt;=Configuración!$C$4,"Alerta","Crítico")))</f>
        <v/>
      </c>
      <c r="U639" s="18">
        <f>IF(OR($Q639="",N(Configuración!$C$3)=0),"",$Q639/Configuración!$C$3)</f>
        <v/>
      </c>
      <c r="V639" s="22">
        <f>IF(OR($H639="",$I639=""),"",MAX(0,$H639-$I639))</f>
        <v/>
      </c>
      <c r="W639" s="16" t="n"/>
    </row>
    <row r="640">
      <c r="A640" s="19" t="n"/>
      <c r="B640" s="16" t="n"/>
      <c r="C640" s="16" t="n"/>
      <c r="D640" s="16" t="n"/>
      <c r="E640" s="16" t="n"/>
      <c r="F640" s="20" t="n"/>
      <c r="G640" s="20" t="n"/>
      <c r="H640" s="16" t="n"/>
      <c r="I640" s="16" t="n"/>
      <c r="J640" s="17" t="n"/>
      <c r="K640" s="17" t="n"/>
      <c r="L640" s="18">
        <f>IF($C640="","",N($F640)*N(IFERROR(INDEX('Vehículos y choferes'!$B$2:$B$16,MATCH($C640,'Vehículos y choferes'!$A$2:$A$16,0)),0))/100*N(IFERROR(INDEX('Vehículos y choferes'!$C$2:$C$16,MATCH($C640,'Vehículos y choferes'!$A$2:$A$16,0)),0)))</f>
        <v/>
      </c>
      <c r="M640" s="18">
        <f>IF($C640="","",N($F640)*N(IFERROR(INDEX('Vehículos y choferes'!$E$2:$E$16,MATCH($C640,'Vehículos y choferes'!$A$2:$A$16,0)),0)))</f>
        <v/>
      </c>
      <c r="N640" s="18">
        <f>IF($C640="","",N(IFERROR(INDEX('Vehículos y choferes'!$G$2:$G$16,MATCH($C640,'Vehículos y choferes'!$A$2:$A$16,0)),0)))</f>
        <v/>
      </c>
      <c r="O640" s="18">
        <f>IF(AND($D640="",$E640=""),"",N($G640)*(IF($D640="",0,IFERROR(INDEX('Vehículos y choferes'!$J$2:$J$31,MATCH($D640,'Vehículos y choferes'!$I$2:$I$31,0)),0))+IF($E640="",0,IFERROR(INDEX('Vehículos y choferes'!$J$2:$J$31,MATCH($E640,'Vehículos y choferes'!$I$2:$I$31,0)),0))))</f>
        <v/>
      </c>
      <c r="P640" s="18">
        <f>IF(AND($C640="",$D640=""),"",N($K640)+N($L640)+N($M640)+N($N640)+N($O640))</f>
        <v/>
      </c>
      <c r="Q640" s="18">
        <f>IF(OR($P640="",N($I640)=0),"",$P640/$I640)</f>
        <v/>
      </c>
      <c r="R640" s="18">
        <f>IF(OR($P640="",N($F640)=0),"",$P640/$F640)</f>
        <v/>
      </c>
      <c r="S640" s="21">
        <f>IF(OR($P640="",N($J640)=0),"",$P640/$J640)</f>
        <v/>
      </c>
      <c r="T640" s="22">
        <f>IF($S640="","",IF($S640&lt;=Configuración!$C$3,"En objetivo",IF($S640&lt;=Configuración!$C$4,"Alerta","Crítico")))</f>
        <v/>
      </c>
      <c r="U640" s="18">
        <f>IF(OR($Q640="",N(Configuración!$C$3)=0),"",$Q640/Configuración!$C$3)</f>
        <v/>
      </c>
      <c r="V640" s="22">
        <f>IF(OR($H640="",$I640=""),"",MAX(0,$H640-$I640))</f>
        <v/>
      </c>
      <c r="W640" s="16" t="n"/>
    </row>
    <row r="641">
      <c r="A641" s="19" t="n"/>
      <c r="B641" s="16" t="n"/>
      <c r="C641" s="16" t="n"/>
      <c r="D641" s="16" t="n"/>
      <c r="E641" s="16" t="n"/>
      <c r="F641" s="20" t="n"/>
      <c r="G641" s="20" t="n"/>
      <c r="H641" s="16" t="n"/>
      <c r="I641" s="16" t="n"/>
      <c r="J641" s="17" t="n"/>
      <c r="K641" s="17" t="n"/>
      <c r="L641" s="18">
        <f>IF($C641="","",N($F641)*N(IFERROR(INDEX('Vehículos y choferes'!$B$2:$B$16,MATCH($C641,'Vehículos y choferes'!$A$2:$A$16,0)),0))/100*N(IFERROR(INDEX('Vehículos y choferes'!$C$2:$C$16,MATCH($C641,'Vehículos y choferes'!$A$2:$A$16,0)),0)))</f>
        <v/>
      </c>
      <c r="M641" s="18">
        <f>IF($C641="","",N($F641)*N(IFERROR(INDEX('Vehículos y choferes'!$E$2:$E$16,MATCH($C641,'Vehículos y choferes'!$A$2:$A$16,0)),0)))</f>
        <v/>
      </c>
      <c r="N641" s="18">
        <f>IF($C641="","",N(IFERROR(INDEX('Vehículos y choferes'!$G$2:$G$16,MATCH($C641,'Vehículos y choferes'!$A$2:$A$16,0)),0)))</f>
        <v/>
      </c>
      <c r="O641" s="18">
        <f>IF(AND($D641="",$E641=""),"",N($G641)*(IF($D641="",0,IFERROR(INDEX('Vehículos y choferes'!$J$2:$J$31,MATCH($D641,'Vehículos y choferes'!$I$2:$I$31,0)),0))+IF($E641="",0,IFERROR(INDEX('Vehículos y choferes'!$J$2:$J$31,MATCH($E641,'Vehículos y choferes'!$I$2:$I$31,0)),0))))</f>
        <v/>
      </c>
      <c r="P641" s="18">
        <f>IF(AND($C641="",$D641=""),"",N($K641)+N($L641)+N($M641)+N($N641)+N($O641))</f>
        <v/>
      </c>
      <c r="Q641" s="18">
        <f>IF(OR($P641="",N($I641)=0),"",$P641/$I641)</f>
        <v/>
      </c>
      <c r="R641" s="18">
        <f>IF(OR($P641="",N($F641)=0),"",$P641/$F641)</f>
        <v/>
      </c>
      <c r="S641" s="21">
        <f>IF(OR($P641="",N($J641)=0),"",$P641/$J641)</f>
        <v/>
      </c>
      <c r="T641" s="22">
        <f>IF($S641="","",IF($S641&lt;=Configuración!$C$3,"En objetivo",IF($S641&lt;=Configuración!$C$4,"Alerta","Crítico")))</f>
        <v/>
      </c>
      <c r="U641" s="18">
        <f>IF(OR($Q641="",N(Configuración!$C$3)=0),"",$Q641/Configuración!$C$3)</f>
        <v/>
      </c>
      <c r="V641" s="22">
        <f>IF(OR($H641="",$I641=""),"",MAX(0,$H641-$I641))</f>
        <v/>
      </c>
      <c r="W641" s="16" t="n"/>
    </row>
    <row r="642">
      <c r="A642" s="19" t="n"/>
      <c r="B642" s="16" t="n"/>
      <c r="C642" s="16" t="n"/>
      <c r="D642" s="16" t="n"/>
      <c r="E642" s="16" t="n"/>
      <c r="F642" s="20" t="n"/>
      <c r="G642" s="20" t="n"/>
      <c r="H642" s="16" t="n"/>
      <c r="I642" s="16" t="n"/>
      <c r="J642" s="17" t="n"/>
      <c r="K642" s="17" t="n"/>
      <c r="L642" s="18">
        <f>IF($C642="","",N($F642)*N(IFERROR(INDEX('Vehículos y choferes'!$B$2:$B$16,MATCH($C642,'Vehículos y choferes'!$A$2:$A$16,0)),0))/100*N(IFERROR(INDEX('Vehículos y choferes'!$C$2:$C$16,MATCH($C642,'Vehículos y choferes'!$A$2:$A$16,0)),0)))</f>
        <v/>
      </c>
      <c r="M642" s="18">
        <f>IF($C642="","",N($F642)*N(IFERROR(INDEX('Vehículos y choferes'!$E$2:$E$16,MATCH($C642,'Vehículos y choferes'!$A$2:$A$16,0)),0)))</f>
        <v/>
      </c>
      <c r="N642" s="18">
        <f>IF($C642="","",N(IFERROR(INDEX('Vehículos y choferes'!$G$2:$G$16,MATCH($C642,'Vehículos y choferes'!$A$2:$A$16,0)),0)))</f>
        <v/>
      </c>
      <c r="O642" s="18">
        <f>IF(AND($D642="",$E642=""),"",N($G642)*(IF($D642="",0,IFERROR(INDEX('Vehículos y choferes'!$J$2:$J$31,MATCH($D642,'Vehículos y choferes'!$I$2:$I$31,0)),0))+IF($E642="",0,IFERROR(INDEX('Vehículos y choferes'!$J$2:$J$31,MATCH($E642,'Vehículos y choferes'!$I$2:$I$31,0)),0))))</f>
        <v/>
      </c>
      <c r="P642" s="18">
        <f>IF(AND($C642="",$D642=""),"",N($K642)+N($L642)+N($M642)+N($N642)+N($O642))</f>
        <v/>
      </c>
      <c r="Q642" s="18">
        <f>IF(OR($P642="",N($I642)=0),"",$P642/$I642)</f>
        <v/>
      </c>
      <c r="R642" s="18">
        <f>IF(OR($P642="",N($F642)=0),"",$P642/$F642)</f>
        <v/>
      </c>
      <c r="S642" s="21">
        <f>IF(OR($P642="",N($J642)=0),"",$P642/$J642)</f>
        <v/>
      </c>
      <c r="T642" s="22">
        <f>IF($S642="","",IF($S642&lt;=Configuración!$C$3,"En objetivo",IF($S642&lt;=Configuración!$C$4,"Alerta","Crítico")))</f>
        <v/>
      </c>
      <c r="U642" s="18">
        <f>IF(OR($Q642="",N(Configuración!$C$3)=0),"",$Q642/Configuración!$C$3)</f>
        <v/>
      </c>
      <c r="V642" s="22">
        <f>IF(OR($H642="",$I642=""),"",MAX(0,$H642-$I642))</f>
        <v/>
      </c>
      <c r="W642" s="16" t="n"/>
    </row>
    <row r="643">
      <c r="A643" s="19" t="n"/>
      <c r="B643" s="16" t="n"/>
      <c r="C643" s="16" t="n"/>
      <c r="D643" s="16" t="n"/>
      <c r="E643" s="16" t="n"/>
      <c r="F643" s="20" t="n"/>
      <c r="G643" s="20" t="n"/>
      <c r="H643" s="16" t="n"/>
      <c r="I643" s="16" t="n"/>
      <c r="J643" s="17" t="n"/>
      <c r="K643" s="17" t="n"/>
      <c r="L643" s="18">
        <f>IF($C643="","",N($F643)*N(IFERROR(INDEX('Vehículos y choferes'!$B$2:$B$16,MATCH($C643,'Vehículos y choferes'!$A$2:$A$16,0)),0))/100*N(IFERROR(INDEX('Vehículos y choferes'!$C$2:$C$16,MATCH($C643,'Vehículos y choferes'!$A$2:$A$16,0)),0)))</f>
        <v/>
      </c>
      <c r="M643" s="18">
        <f>IF($C643="","",N($F643)*N(IFERROR(INDEX('Vehículos y choferes'!$E$2:$E$16,MATCH($C643,'Vehículos y choferes'!$A$2:$A$16,0)),0)))</f>
        <v/>
      </c>
      <c r="N643" s="18">
        <f>IF($C643="","",N(IFERROR(INDEX('Vehículos y choferes'!$G$2:$G$16,MATCH($C643,'Vehículos y choferes'!$A$2:$A$16,0)),0)))</f>
        <v/>
      </c>
      <c r="O643" s="18">
        <f>IF(AND($D643="",$E643=""),"",N($G643)*(IF($D643="",0,IFERROR(INDEX('Vehículos y choferes'!$J$2:$J$31,MATCH($D643,'Vehículos y choferes'!$I$2:$I$31,0)),0))+IF($E643="",0,IFERROR(INDEX('Vehículos y choferes'!$J$2:$J$31,MATCH($E643,'Vehículos y choferes'!$I$2:$I$31,0)),0))))</f>
        <v/>
      </c>
      <c r="P643" s="18">
        <f>IF(AND($C643="",$D643=""),"",N($K643)+N($L643)+N($M643)+N($N643)+N($O643))</f>
        <v/>
      </c>
      <c r="Q643" s="18">
        <f>IF(OR($P643="",N($I643)=0),"",$P643/$I643)</f>
        <v/>
      </c>
      <c r="R643" s="18">
        <f>IF(OR($P643="",N($F643)=0),"",$P643/$F643)</f>
        <v/>
      </c>
      <c r="S643" s="21">
        <f>IF(OR($P643="",N($J643)=0),"",$P643/$J643)</f>
        <v/>
      </c>
      <c r="T643" s="22">
        <f>IF($S643="","",IF($S643&lt;=Configuración!$C$3,"En objetivo",IF($S643&lt;=Configuración!$C$4,"Alerta","Crítico")))</f>
        <v/>
      </c>
      <c r="U643" s="18">
        <f>IF(OR($Q643="",N(Configuración!$C$3)=0),"",$Q643/Configuración!$C$3)</f>
        <v/>
      </c>
      <c r="V643" s="22">
        <f>IF(OR($H643="",$I643=""),"",MAX(0,$H643-$I643))</f>
        <v/>
      </c>
      <c r="W643" s="16" t="n"/>
    </row>
    <row r="644">
      <c r="A644" s="19" t="n"/>
      <c r="B644" s="16" t="n"/>
      <c r="C644" s="16" t="n"/>
      <c r="D644" s="16" t="n"/>
      <c r="E644" s="16" t="n"/>
      <c r="F644" s="20" t="n"/>
      <c r="G644" s="20" t="n"/>
      <c r="H644" s="16" t="n"/>
      <c r="I644" s="16" t="n"/>
      <c r="J644" s="17" t="n"/>
      <c r="K644" s="17" t="n"/>
      <c r="L644" s="18">
        <f>IF($C644="","",N($F644)*N(IFERROR(INDEX('Vehículos y choferes'!$B$2:$B$16,MATCH($C644,'Vehículos y choferes'!$A$2:$A$16,0)),0))/100*N(IFERROR(INDEX('Vehículos y choferes'!$C$2:$C$16,MATCH($C644,'Vehículos y choferes'!$A$2:$A$16,0)),0)))</f>
        <v/>
      </c>
      <c r="M644" s="18">
        <f>IF($C644="","",N($F644)*N(IFERROR(INDEX('Vehículos y choferes'!$E$2:$E$16,MATCH($C644,'Vehículos y choferes'!$A$2:$A$16,0)),0)))</f>
        <v/>
      </c>
      <c r="N644" s="18">
        <f>IF($C644="","",N(IFERROR(INDEX('Vehículos y choferes'!$G$2:$G$16,MATCH($C644,'Vehículos y choferes'!$A$2:$A$16,0)),0)))</f>
        <v/>
      </c>
      <c r="O644" s="18">
        <f>IF(AND($D644="",$E644=""),"",N($G644)*(IF($D644="",0,IFERROR(INDEX('Vehículos y choferes'!$J$2:$J$31,MATCH($D644,'Vehículos y choferes'!$I$2:$I$31,0)),0))+IF($E644="",0,IFERROR(INDEX('Vehículos y choferes'!$J$2:$J$31,MATCH($E644,'Vehículos y choferes'!$I$2:$I$31,0)),0))))</f>
        <v/>
      </c>
      <c r="P644" s="18">
        <f>IF(AND($C644="",$D644=""),"",N($K644)+N($L644)+N($M644)+N($N644)+N($O644))</f>
        <v/>
      </c>
      <c r="Q644" s="18">
        <f>IF(OR($P644="",N($I644)=0),"",$P644/$I644)</f>
        <v/>
      </c>
      <c r="R644" s="18">
        <f>IF(OR($P644="",N($F644)=0),"",$P644/$F644)</f>
        <v/>
      </c>
      <c r="S644" s="21">
        <f>IF(OR($P644="",N($J644)=0),"",$P644/$J644)</f>
        <v/>
      </c>
      <c r="T644" s="22">
        <f>IF($S644="","",IF($S644&lt;=Configuración!$C$3,"En objetivo",IF($S644&lt;=Configuración!$C$4,"Alerta","Crítico")))</f>
        <v/>
      </c>
      <c r="U644" s="18">
        <f>IF(OR($Q644="",N(Configuración!$C$3)=0),"",$Q644/Configuración!$C$3)</f>
        <v/>
      </c>
      <c r="V644" s="22">
        <f>IF(OR($H644="",$I644=""),"",MAX(0,$H644-$I644))</f>
        <v/>
      </c>
      <c r="W644" s="16" t="n"/>
    </row>
    <row r="645">
      <c r="A645" s="19" t="n"/>
      <c r="B645" s="16" t="n"/>
      <c r="C645" s="16" t="n"/>
      <c r="D645" s="16" t="n"/>
      <c r="E645" s="16" t="n"/>
      <c r="F645" s="20" t="n"/>
      <c r="G645" s="20" t="n"/>
      <c r="H645" s="16" t="n"/>
      <c r="I645" s="16" t="n"/>
      <c r="J645" s="17" t="n"/>
      <c r="K645" s="17" t="n"/>
      <c r="L645" s="18">
        <f>IF($C645="","",N($F645)*N(IFERROR(INDEX('Vehículos y choferes'!$B$2:$B$16,MATCH($C645,'Vehículos y choferes'!$A$2:$A$16,0)),0))/100*N(IFERROR(INDEX('Vehículos y choferes'!$C$2:$C$16,MATCH($C645,'Vehículos y choferes'!$A$2:$A$16,0)),0)))</f>
        <v/>
      </c>
      <c r="M645" s="18">
        <f>IF($C645="","",N($F645)*N(IFERROR(INDEX('Vehículos y choferes'!$E$2:$E$16,MATCH($C645,'Vehículos y choferes'!$A$2:$A$16,0)),0)))</f>
        <v/>
      </c>
      <c r="N645" s="18">
        <f>IF($C645="","",N(IFERROR(INDEX('Vehículos y choferes'!$G$2:$G$16,MATCH($C645,'Vehículos y choferes'!$A$2:$A$16,0)),0)))</f>
        <v/>
      </c>
      <c r="O645" s="18">
        <f>IF(AND($D645="",$E645=""),"",N($G645)*(IF($D645="",0,IFERROR(INDEX('Vehículos y choferes'!$J$2:$J$31,MATCH($D645,'Vehículos y choferes'!$I$2:$I$31,0)),0))+IF($E645="",0,IFERROR(INDEX('Vehículos y choferes'!$J$2:$J$31,MATCH($E645,'Vehículos y choferes'!$I$2:$I$31,0)),0))))</f>
        <v/>
      </c>
      <c r="P645" s="18">
        <f>IF(AND($C645="",$D645=""),"",N($K645)+N($L645)+N($M645)+N($N645)+N($O645))</f>
        <v/>
      </c>
      <c r="Q645" s="18">
        <f>IF(OR($P645="",N($I645)=0),"",$P645/$I645)</f>
        <v/>
      </c>
      <c r="R645" s="18">
        <f>IF(OR($P645="",N($F645)=0),"",$P645/$F645)</f>
        <v/>
      </c>
      <c r="S645" s="21">
        <f>IF(OR($P645="",N($J645)=0),"",$P645/$J645)</f>
        <v/>
      </c>
      <c r="T645" s="22">
        <f>IF($S645="","",IF($S645&lt;=Configuración!$C$3,"En objetivo",IF($S645&lt;=Configuración!$C$4,"Alerta","Crítico")))</f>
        <v/>
      </c>
      <c r="U645" s="18">
        <f>IF(OR($Q645="",N(Configuración!$C$3)=0),"",$Q645/Configuración!$C$3)</f>
        <v/>
      </c>
      <c r="V645" s="22">
        <f>IF(OR($H645="",$I645=""),"",MAX(0,$H645-$I645))</f>
        <v/>
      </c>
      <c r="W645" s="16" t="n"/>
    </row>
    <row r="646">
      <c r="A646" s="19" t="n"/>
      <c r="B646" s="16" t="n"/>
      <c r="C646" s="16" t="n"/>
      <c r="D646" s="16" t="n"/>
      <c r="E646" s="16" t="n"/>
      <c r="F646" s="20" t="n"/>
      <c r="G646" s="20" t="n"/>
      <c r="H646" s="16" t="n"/>
      <c r="I646" s="16" t="n"/>
      <c r="J646" s="17" t="n"/>
      <c r="K646" s="17" t="n"/>
      <c r="L646" s="18">
        <f>IF($C646="","",N($F646)*N(IFERROR(INDEX('Vehículos y choferes'!$B$2:$B$16,MATCH($C646,'Vehículos y choferes'!$A$2:$A$16,0)),0))/100*N(IFERROR(INDEX('Vehículos y choferes'!$C$2:$C$16,MATCH($C646,'Vehículos y choferes'!$A$2:$A$16,0)),0)))</f>
        <v/>
      </c>
      <c r="M646" s="18">
        <f>IF($C646="","",N($F646)*N(IFERROR(INDEX('Vehículos y choferes'!$E$2:$E$16,MATCH($C646,'Vehículos y choferes'!$A$2:$A$16,0)),0)))</f>
        <v/>
      </c>
      <c r="N646" s="18">
        <f>IF($C646="","",N(IFERROR(INDEX('Vehículos y choferes'!$G$2:$G$16,MATCH($C646,'Vehículos y choferes'!$A$2:$A$16,0)),0)))</f>
        <v/>
      </c>
      <c r="O646" s="18">
        <f>IF(AND($D646="",$E646=""),"",N($G646)*(IF($D646="",0,IFERROR(INDEX('Vehículos y choferes'!$J$2:$J$31,MATCH($D646,'Vehículos y choferes'!$I$2:$I$31,0)),0))+IF($E646="",0,IFERROR(INDEX('Vehículos y choferes'!$J$2:$J$31,MATCH($E646,'Vehículos y choferes'!$I$2:$I$31,0)),0))))</f>
        <v/>
      </c>
      <c r="P646" s="18">
        <f>IF(AND($C646="",$D646=""),"",N($K646)+N($L646)+N($M646)+N($N646)+N($O646))</f>
        <v/>
      </c>
      <c r="Q646" s="18">
        <f>IF(OR($P646="",N($I646)=0),"",$P646/$I646)</f>
        <v/>
      </c>
      <c r="R646" s="18">
        <f>IF(OR($P646="",N($F646)=0),"",$P646/$F646)</f>
        <v/>
      </c>
      <c r="S646" s="21">
        <f>IF(OR($P646="",N($J646)=0),"",$P646/$J646)</f>
        <v/>
      </c>
      <c r="T646" s="22">
        <f>IF($S646="","",IF($S646&lt;=Configuración!$C$3,"En objetivo",IF($S646&lt;=Configuración!$C$4,"Alerta","Crítico")))</f>
        <v/>
      </c>
      <c r="U646" s="18">
        <f>IF(OR($Q646="",N(Configuración!$C$3)=0),"",$Q646/Configuración!$C$3)</f>
        <v/>
      </c>
      <c r="V646" s="22">
        <f>IF(OR($H646="",$I646=""),"",MAX(0,$H646-$I646))</f>
        <v/>
      </c>
      <c r="W646" s="16" t="n"/>
    </row>
    <row r="647">
      <c r="A647" s="19" t="n"/>
      <c r="B647" s="16" t="n"/>
      <c r="C647" s="16" t="n"/>
      <c r="D647" s="16" t="n"/>
      <c r="E647" s="16" t="n"/>
      <c r="F647" s="20" t="n"/>
      <c r="G647" s="20" t="n"/>
      <c r="H647" s="16" t="n"/>
      <c r="I647" s="16" t="n"/>
      <c r="J647" s="17" t="n"/>
      <c r="K647" s="17" t="n"/>
      <c r="L647" s="18">
        <f>IF($C647="","",N($F647)*N(IFERROR(INDEX('Vehículos y choferes'!$B$2:$B$16,MATCH($C647,'Vehículos y choferes'!$A$2:$A$16,0)),0))/100*N(IFERROR(INDEX('Vehículos y choferes'!$C$2:$C$16,MATCH($C647,'Vehículos y choferes'!$A$2:$A$16,0)),0)))</f>
        <v/>
      </c>
      <c r="M647" s="18">
        <f>IF($C647="","",N($F647)*N(IFERROR(INDEX('Vehículos y choferes'!$E$2:$E$16,MATCH($C647,'Vehículos y choferes'!$A$2:$A$16,0)),0)))</f>
        <v/>
      </c>
      <c r="N647" s="18">
        <f>IF($C647="","",N(IFERROR(INDEX('Vehículos y choferes'!$G$2:$G$16,MATCH($C647,'Vehículos y choferes'!$A$2:$A$16,0)),0)))</f>
        <v/>
      </c>
      <c r="O647" s="18">
        <f>IF(AND($D647="",$E647=""),"",N($G647)*(IF($D647="",0,IFERROR(INDEX('Vehículos y choferes'!$J$2:$J$31,MATCH($D647,'Vehículos y choferes'!$I$2:$I$31,0)),0))+IF($E647="",0,IFERROR(INDEX('Vehículos y choferes'!$J$2:$J$31,MATCH($E647,'Vehículos y choferes'!$I$2:$I$31,0)),0))))</f>
        <v/>
      </c>
      <c r="P647" s="18">
        <f>IF(AND($C647="",$D647=""),"",N($K647)+N($L647)+N($M647)+N($N647)+N($O647))</f>
        <v/>
      </c>
      <c r="Q647" s="18">
        <f>IF(OR($P647="",N($I647)=0),"",$P647/$I647)</f>
        <v/>
      </c>
      <c r="R647" s="18">
        <f>IF(OR($P647="",N($F647)=0),"",$P647/$F647)</f>
        <v/>
      </c>
      <c r="S647" s="21">
        <f>IF(OR($P647="",N($J647)=0),"",$P647/$J647)</f>
        <v/>
      </c>
      <c r="T647" s="22">
        <f>IF($S647="","",IF($S647&lt;=Configuración!$C$3,"En objetivo",IF($S647&lt;=Configuración!$C$4,"Alerta","Crítico")))</f>
        <v/>
      </c>
      <c r="U647" s="18">
        <f>IF(OR($Q647="",N(Configuración!$C$3)=0),"",$Q647/Configuración!$C$3)</f>
        <v/>
      </c>
      <c r="V647" s="22">
        <f>IF(OR($H647="",$I647=""),"",MAX(0,$H647-$I647))</f>
        <v/>
      </c>
      <c r="W647" s="16" t="n"/>
    </row>
    <row r="648">
      <c r="A648" s="19" t="n"/>
      <c r="B648" s="16" t="n"/>
      <c r="C648" s="16" t="n"/>
      <c r="D648" s="16" t="n"/>
      <c r="E648" s="16" t="n"/>
      <c r="F648" s="20" t="n"/>
      <c r="G648" s="20" t="n"/>
      <c r="H648" s="16" t="n"/>
      <c r="I648" s="16" t="n"/>
      <c r="J648" s="17" t="n"/>
      <c r="K648" s="17" t="n"/>
      <c r="L648" s="18">
        <f>IF($C648="","",N($F648)*N(IFERROR(INDEX('Vehículos y choferes'!$B$2:$B$16,MATCH($C648,'Vehículos y choferes'!$A$2:$A$16,0)),0))/100*N(IFERROR(INDEX('Vehículos y choferes'!$C$2:$C$16,MATCH($C648,'Vehículos y choferes'!$A$2:$A$16,0)),0)))</f>
        <v/>
      </c>
      <c r="M648" s="18">
        <f>IF($C648="","",N($F648)*N(IFERROR(INDEX('Vehículos y choferes'!$E$2:$E$16,MATCH($C648,'Vehículos y choferes'!$A$2:$A$16,0)),0)))</f>
        <v/>
      </c>
      <c r="N648" s="18">
        <f>IF($C648="","",N(IFERROR(INDEX('Vehículos y choferes'!$G$2:$G$16,MATCH($C648,'Vehículos y choferes'!$A$2:$A$16,0)),0)))</f>
        <v/>
      </c>
      <c r="O648" s="18">
        <f>IF(AND($D648="",$E648=""),"",N($G648)*(IF($D648="",0,IFERROR(INDEX('Vehículos y choferes'!$J$2:$J$31,MATCH($D648,'Vehículos y choferes'!$I$2:$I$31,0)),0))+IF($E648="",0,IFERROR(INDEX('Vehículos y choferes'!$J$2:$J$31,MATCH($E648,'Vehículos y choferes'!$I$2:$I$31,0)),0))))</f>
        <v/>
      </c>
      <c r="P648" s="18">
        <f>IF(AND($C648="",$D648=""),"",N($K648)+N($L648)+N($M648)+N($N648)+N($O648))</f>
        <v/>
      </c>
      <c r="Q648" s="18">
        <f>IF(OR($P648="",N($I648)=0),"",$P648/$I648)</f>
        <v/>
      </c>
      <c r="R648" s="18">
        <f>IF(OR($P648="",N($F648)=0),"",$P648/$F648)</f>
        <v/>
      </c>
      <c r="S648" s="21">
        <f>IF(OR($P648="",N($J648)=0),"",$P648/$J648)</f>
        <v/>
      </c>
      <c r="T648" s="22">
        <f>IF($S648="","",IF($S648&lt;=Configuración!$C$3,"En objetivo",IF($S648&lt;=Configuración!$C$4,"Alerta","Crítico")))</f>
        <v/>
      </c>
      <c r="U648" s="18">
        <f>IF(OR($Q648="",N(Configuración!$C$3)=0),"",$Q648/Configuración!$C$3)</f>
        <v/>
      </c>
      <c r="V648" s="22">
        <f>IF(OR($H648="",$I648=""),"",MAX(0,$H648-$I648))</f>
        <v/>
      </c>
      <c r="W648" s="16" t="n"/>
    </row>
    <row r="649">
      <c r="A649" s="19" t="n"/>
      <c r="B649" s="16" t="n"/>
      <c r="C649" s="16" t="n"/>
      <c r="D649" s="16" t="n"/>
      <c r="E649" s="16" t="n"/>
      <c r="F649" s="20" t="n"/>
      <c r="G649" s="20" t="n"/>
      <c r="H649" s="16" t="n"/>
      <c r="I649" s="16" t="n"/>
      <c r="J649" s="17" t="n"/>
      <c r="K649" s="17" t="n"/>
      <c r="L649" s="18">
        <f>IF($C649="","",N($F649)*N(IFERROR(INDEX('Vehículos y choferes'!$B$2:$B$16,MATCH($C649,'Vehículos y choferes'!$A$2:$A$16,0)),0))/100*N(IFERROR(INDEX('Vehículos y choferes'!$C$2:$C$16,MATCH($C649,'Vehículos y choferes'!$A$2:$A$16,0)),0)))</f>
        <v/>
      </c>
      <c r="M649" s="18">
        <f>IF($C649="","",N($F649)*N(IFERROR(INDEX('Vehículos y choferes'!$E$2:$E$16,MATCH($C649,'Vehículos y choferes'!$A$2:$A$16,0)),0)))</f>
        <v/>
      </c>
      <c r="N649" s="18">
        <f>IF($C649="","",N(IFERROR(INDEX('Vehículos y choferes'!$G$2:$G$16,MATCH($C649,'Vehículos y choferes'!$A$2:$A$16,0)),0)))</f>
        <v/>
      </c>
      <c r="O649" s="18">
        <f>IF(AND($D649="",$E649=""),"",N($G649)*(IF($D649="",0,IFERROR(INDEX('Vehículos y choferes'!$J$2:$J$31,MATCH($D649,'Vehículos y choferes'!$I$2:$I$31,0)),0))+IF($E649="",0,IFERROR(INDEX('Vehículos y choferes'!$J$2:$J$31,MATCH($E649,'Vehículos y choferes'!$I$2:$I$31,0)),0))))</f>
        <v/>
      </c>
      <c r="P649" s="18">
        <f>IF(AND($C649="",$D649=""),"",N($K649)+N($L649)+N($M649)+N($N649)+N($O649))</f>
        <v/>
      </c>
      <c r="Q649" s="18">
        <f>IF(OR($P649="",N($I649)=0),"",$P649/$I649)</f>
        <v/>
      </c>
      <c r="R649" s="18">
        <f>IF(OR($P649="",N($F649)=0),"",$P649/$F649)</f>
        <v/>
      </c>
      <c r="S649" s="21">
        <f>IF(OR($P649="",N($J649)=0),"",$P649/$J649)</f>
        <v/>
      </c>
      <c r="T649" s="22">
        <f>IF($S649="","",IF($S649&lt;=Configuración!$C$3,"En objetivo",IF($S649&lt;=Configuración!$C$4,"Alerta","Crítico")))</f>
        <v/>
      </c>
      <c r="U649" s="18">
        <f>IF(OR($Q649="",N(Configuración!$C$3)=0),"",$Q649/Configuración!$C$3)</f>
        <v/>
      </c>
      <c r="V649" s="22">
        <f>IF(OR($H649="",$I649=""),"",MAX(0,$H649-$I649))</f>
        <v/>
      </c>
      <c r="W649" s="16" t="n"/>
    </row>
    <row r="650">
      <c r="A650" s="19" t="n"/>
      <c r="B650" s="16" t="n"/>
      <c r="C650" s="16" t="n"/>
      <c r="D650" s="16" t="n"/>
      <c r="E650" s="16" t="n"/>
      <c r="F650" s="20" t="n"/>
      <c r="G650" s="20" t="n"/>
      <c r="H650" s="16" t="n"/>
      <c r="I650" s="16" t="n"/>
      <c r="J650" s="17" t="n"/>
      <c r="K650" s="17" t="n"/>
      <c r="L650" s="18">
        <f>IF($C650="","",N($F650)*N(IFERROR(INDEX('Vehículos y choferes'!$B$2:$B$16,MATCH($C650,'Vehículos y choferes'!$A$2:$A$16,0)),0))/100*N(IFERROR(INDEX('Vehículos y choferes'!$C$2:$C$16,MATCH($C650,'Vehículos y choferes'!$A$2:$A$16,0)),0)))</f>
        <v/>
      </c>
      <c r="M650" s="18">
        <f>IF($C650="","",N($F650)*N(IFERROR(INDEX('Vehículos y choferes'!$E$2:$E$16,MATCH($C650,'Vehículos y choferes'!$A$2:$A$16,0)),0)))</f>
        <v/>
      </c>
      <c r="N650" s="18">
        <f>IF($C650="","",N(IFERROR(INDEX('Vehículos y choferes'!$G$2:$G$16,MATCH($C650,'Vehículos y choferes'!$A$2:$A$16,0)),0)))</f>
        <v/>
      </c>
      <c r="O650" s="18">
        <f>IF(AND($D650="",$E650=""),"",N($G650)*(IF($D650="",0,IFERROR(INDEX('Vehículos y choferes'!$J$2:$J$31,MATCH($D650,'Vehículos y choferes'!$I$2:$I$31,0)),0))+IF($E650="",0,IFERROR(INDEX('Vehículos y choferes'!$J$2:$J$31,MATCH($E650,'Vehículos y choferes'!$I$2:$I$31,0)),0))))</f>
        <v/>
      </c>
      <c r="P650" s="18">
        <f>IF(AND($C650="",$D650=""),"",N($K650)+N($L650)+N($M650)+N($N650)+N($O650))</f>
        <v/>
      </c>
      <c r="Q650" s="18">
        <f>IF(OR($P650="",N($I650)=0),"",$P650/$I650)</f>
        <v/>
      </c>
      <c r="R650" s="18">
        <f>IF(OR($P650="",N($F650)=0),"",$P650/$F650)</f>
        <v/>
      </c>
      <c r="S650" s="21">
        <f>IF(OR($P650="",N($J650)=0),"",$P650/$J650)</f>
        <v/>
      </c>
      <c r="T650" s="22">
        <f>IF($S650="","",IF($S650&lt;=Configuración!$C$3,"En objetivo",IF($S650&lt;=Configuración!$C$4,"Alerta","Crítico")))</f>
        <v/>
      </c>
      <c r="U650" s="18">
        <f>IF(OR($Q650="",N(Configuración!$C$3)=0),"",$Q650/Configuración!$C$3)</f>
        <v/>
      </c>
      <c r="V650" s="22">
        <f>IF(OR($H650="",$I650=""),"",MAX(0,$H650-$I650))</f>
        <v/>
      </c>
      <c r="W650" s="16" t="n"/>
    </row>
    <row r="651">
      <c r="A651" s="19" t="n"/>
      <c r="B651" s="16" t="n"/>
      <c r="C651" s="16" t="n"/>
      <c r="D651" s="16" t="n"/>
      <c r="E651" s="16" t="n"/>
      <c r="F651" s="20" t="n"/>
      <c r="G651" s="20" t="n"/>
      <c r="H651" s="16" t="n"/>
      <c r="I651" s="16" t="n"/>
      <c r="J651" s="17" t="n"/>
      <c r="K651" s="17" t="n"/>
      <c r="L651" s="18">
        <f>IF($C651="","",N($F651)*N(IFERROR(INDEX('Vehículos y choferes'!$B$2:$B$16,MATCH($C651,'Vehículos y choferes'!$A$2:$A$16,0)),0))/100*N(IFERROR(INDEX('Vehículos y choferes'!$C$2:$C$16,MATCH($C651,'Vehículos y choferes'!$A$2:$A$16,0)),0)))</f>
        <v/>
      </c>
      <c r="M651" s="18">
        <f>IF($C651="","",N($F651)*N(IFERROR(INDEX('Vehículos y choferes'!$E$2:$E$16,MATCH($C651,'Vehículos y choferes'!$A$2:$A$16,0)),0)))</f>
        <v/>
      </c>
      <c r="N651" s="18">
        <f>IF($C651="","",N(IFERROR(INDEX('Vehículos y choferes'!$G$2:$G$16,MATCH($C651,'Vehículos y choferes'!$A$2:$A$16,0)),0)))</f>
        <v/>
      </c>
      <c r="O651" s="18">
        <f>IF(AND($D651="",$E651=""),"",N($G651)*(IF($D651="",0,IFERROR(INDEX('Vehículos y choferes'!$J$2:$J$31,MATCH($D651,'Vehículos y choferes'!$I$2:$I$31,0)),0))+IF($E651="",0,IFERROR(INDEX('Vehículos y choferes'!$J$2:$J$31,MATCH($E651,'Vehículos y choferes'!$I$2:$I$31,0)),0))))</f>
        <v/>
      </c>
      <c r="P651" s="18">
        <f>IF(AND($C651="",$D651=""),"",N($K651)+N($L651)+N($M651)+N($N651)+N($O651))</f>
        <v/>
      </c>
      <c r="Q651" s="18">
        <f>IF(OR($P651="",N($I651)=0),"",$P651/$I651)</f>
        <v/>
      </c>
      <c r="R651" s="18">
        <f>IF(OR($P651="",N($F651)=0),"",$P651/$F651)</f>
        <v/>
      </c>
      <c r="S651" s="21">
        <f>IF(OR($P651="",N($J651)=0),"",$P651/$J651)</f>
        <v/>
      </c>
      <c r="T651" s="22">
        <f>IF($S651="","",IF($S651&lt;=Configuración!$C$3,"En objetivo",IF($S651&lt;=Configuración!$C$4,"Alerta","Crítico")))</f>
        <v/>
      </c>
      <c r="U651" s="18">
        <f>IF(OR($Q651="",N(Configuración!$C$3)=0),"",$Q651/Configuración!$C$3)</f>
        <v/>
      </c>
      <c r="V651" s="22">
        <f>IF(OR($H651="",$I651=""),"",MAX(0,$H651-$I651))</f>
        <v/>
      </c>
      <c r="W651" s="16" t="n"/>
    </row>
    <row r="652">
      <c r="A652" s="19" t="n"/>
      <c r="B652" s="16" t="n"/>
      <c r="C652" s="16" t="n"/>
      <c r="D652" s="16" t="n"/>
      <c r="E652" s="16" t="n"/>
      <c r="F652" s="20" t="n"/>
      <c r="G652" s="20" t="n"/>
      <c r="H652" s="16" t="n"/>
      <c r="I652" s="16" t="n"/>
      <c r="J652" s="17" t="n"/>
      <c r="K652" s="17" t="n"/>
      <c r="L652" s="18">
        <f>IF($C652="","",N($F652)*N(IFERROR(INDEX('Vehículos y choferes'!$B$2:$B$16,MATCH($C652,'Vehículos y choferes'!$A$2:$A$16,0)),0))/100*N(IFERROR(INDEX('Vehículos y choferes'!$C$2:$C$16,MATCH($C652,'Vehículos y choferes'!$A$2:$A$16,0)),0)))</f>
        <v/>
      </c>
      <c r="M652" s="18">
        <f>IF($C652="","",N($F652)*N(IFERROR(INDEX('Vehículos y choferes'!$E$2:$E$16,MATCH($C652,'Vehículos y choferes'!$A$2:$A$16,0)),0)))</f>
        <v/>
      </c>
      <c r="N652" s="18">
        <f>IF($C652="","",N(IFERROR(INDEX('Vehículos y choferes'!$G$2:$G$16,MATCH($C652,'Vehículos y choferes'!$A$2:$A$16,0)),0)))</f>
        <v/>
      </c>
      <c r="O652" s="18">
        <f>IF(AND($D652="",$E652=""),"",N($G652)*(IF($D652="",0,IFERROR(INDEX('Vehículos y choferes'!$J$2:$J$31,MATCH($D652,'Vehículos y choferes'!$I$2:$I$31,0)),0))+IF($E652="",0,IFERROR(INDEX('Vehículos y choferes'!$J$2:$J$31,MATCH($E652,'Vehículos y choferes'!$I$2:$I$31,0)),0))))</f>
        <v/>
      </c>
      <c r="P652" s="18">
        <f>IF(AND($C652="",$D652=""),"",N($K652)+N($L652)+N($M652)+N($N652)+N($O652))</f>
        <v/>
      </c>
      <c r="Q652" s="18">
        <f>IF(OR($P652="",N($I652)=0),"",$P652/$I652)</f>
        <v/>
      </c>
      <c r="R652" s="18">
        <f>IF(OR($P652="",N($F652)=0),"",$P652/$F652)</f>
        <v/>
      </c>
      <c r="S652" s="21">
        <f>IF(OR($P652="",N($J652)=0),"",$P652/$J652)</f>
        <v/>
      </c>
      <c r="T652" s="22">
        <f>IF($S652="","",IF($S652&lt;=Configuración!$C$3,"En objetivo",IF($S652&lt;=Configuración!$C$4,"Alerta","Crítico")))</f>
        <v/>
      </c>
      <c r="U652" s="18">
        <f>IF(OR($Q652="",N(Configuración!$C$3)=0),"",$Q652/Configuración!$C$3)</f>
        <v/>
      </c>
      <c r="V652" s="22">
        <f>IF(OR($H652="",$I652=""),"",MAX(0,$H652-$I652))</f>
        <v/>
      </c>
      <c r="W652" s="16" t="n"/>
    </row>
    <row r="653">
      <c r="A653" s="19" t="n"/>
      <c r="B653" s="16" t="n"/>
      <c r="C653" s="16" t="n"/>
      <c r="D653" s="16" t="n"/>
      <c r="E653" s="16" t="n"/>
      <c r="F653" s="20" t="n"/>
      <c r="G653" s="20" t="n"/>
      <c r="H653" s="16" t="n"/>
      <c r="I653" s="16" t="n"/>
      <c r="J653" s="17" t="n"/>
      <c r="K653" s="17" t="n"/>
      <c r="L653" s="18">
        <f>IF($C653="","",N($F653)*N(IFERROR(INDEX('Vehículos y choferes'!$B$2:$B$16,MATCH($C653,'Vehículos y choferes'!$A$2:$A$16,0)),0))/100*N(IFERROR(INDEX('Vehículos y choferes'!$C$2:$C$16,MATCH($C653,'Vehículos y choferes'!$A$2:$A$16,0)),0)))</f>
        <v/>
      </c>
      <c r="M653" s="18">
        <f>IF($C653="","",N($F653)*N(IFERROR(INDEX('Vehículos y choferes'!$E$2:$E$16,MATCH($C653,'Vehículos y choferes'!$A$2:$A$16,0)),0)))</f>
        <v/>
      </c>
      <c r="N653" s="18">
        <f>IF($C653="","",N(IFERROR(INDEX('Vehículos y choferes'!$G$2:$G$16,MATCH($C653,'Vehículos y choferes'!$A$2:$A$16,0)),0)))</f>
        <v/>
      </c>
      <c r="O653" s="18">
        <f>IF(AND($D653="",$E653=""),"",N($G653)*(IF($D653="",0,IFERROR(INDEX('Vehículos y choferes'!$J$2:$J$31,MATCH($D653,'Vehículos y choferes'!$I$2:$I$31,0)),0))+IF($E653="",0,IFERROR(INDEX('Vehículos y choferes'!$J$2:$J$31,MATCH($E653,'Vehículos y choferes'!$I$2:$I$31,0)),0))))</f>
        <v/>
      </c>
      <c r="P653" s="18">
        <f>IF(AND($C653="",$D653=""),"",N($K653)+N($L653)+N($M653)+N($N653)+N($O653))</f>
        <v/>
      </c>
      <c r="Q653" s="18">
        <f>IF(OR($P653="",N($I653)=0),"",$P653/$I653)</f>
        <v/>
      </c>
      <c r="R653" s="18">
        <f>IF(OR($P653="",N($F653)=0),"",$P653/$F653)</f>
        <v/>
      </c>
      <c r="S653" s="21">
        <f>IF(OR($P653="",N($J653)=0),"",$P653/$J653)</f>
        <v/>
      </c>
      <c r="T653" s="22">
        <f>IF($S653="","",IF($S653&lt;=Configuración!$C$3,"En objetivo",IF($S653&lt;=Configuración!$C$4,"Alerta","Crítico")))</f>
        <v/>
      </c>
      <c r="U653" s="18">
        <f>IF(OR($Q653="",N(Configuración!$C$3)=0),"",$Q653/Configuración!$C$3)</f>
        <v/>
      </c>
      <c r="V653" s="22">
        <f>IF(OR($H653="",$I653=""),"",MAX(0,$H653-$I653))</f>
        <v/>
      </c>
      <c r="W653" s="16" t="n"/>
    </row>
    <row r="654">
      <c r="A654" s="19" t="n"/>
      <c r="B654" s="16" t="n"/>
      <c r="C654" s="16" t="n"/>
      <c r="D654" s="16" t="n"/>
      <c r="E654" s="16" t="n"/>
      <c r="F654" s="20" t="n"/>
      <c r="G654" s="20" t="n"/>
      <c r="H654" s="16" t="n"/>
      <c r="I654" s="16" t="n"/>
      <c r="J654" s="17" t="n"/>
      <c r="K654" s="17" t="n"/>
      <c r="L654" s="18">
        <f>IF($C654="","",N($F654)*N(IFERROR(INDEX('Vehículos y choferes'!$B$2:$B$16,MATCH($C654,'Vehículos y choferes'!$A$2:$A$16,0)),0))/100*N(IFERROR(INDEX('Vehículos y choferes'!$C$2:$C$16,MATCH($C654,'Vehículos y choferes'!$A$2:$A$16,0)),0)))</f>
        <v/>
      </c>
      <c r="M654" s="18">
        <f>IF($C654="","",N($F654)*N(IFERROR(INDEX('Vehículos y choferes'!$E$2:$E$16,MATCH($C654,'Vehículos y choferes'!$A$2:$A$16,0)),0)))</f>
        <v/>
      </c>
      <c r="N654" s="18">
        <f>IF($C654="","",N(IFERROR(INDEX('Vehículos y choferes'!$G$2:$G$16,MATCH($C654,'Vehículos y choferes'!$A$2:$A$16,0)),0)))</f>
        <v/>
      </c>
      <c r="O654" s="18">
        <f>IF(AND($D654="",$E654=""),"",N($G654)*(IF($D654="",0,IFERROR(INDEX('Vehículos y choferes'!$J$2:$J$31,MATCH($D654,'Vehículos y choferes'!$I$2:$I$31,0)),0))+IF($E654="",0,IFERROR(INDEX('Vehículos y choferes'!$J$2:$J$31,MATCH($E654,'Vehículos y choferes'!$I$2:$I$31,0)),0))))</f>
        <v/>
      </c>
      <c r="P654" s="18">
        <f>IF(AND($C654="",$D654=""),"",N($K654)+N($L654)+N($M654)+N($N654)+N($O654))</f>
        <v/>
      </c>
      <c r="Q654" s="18">
        <f>IF(OR($P654="",N($I654)=0),"",$P654/$I654)</f>
        <v/>
      </c>
      <c r="R654" s="18">
        <f>IF(OR($P654="",N($F654)=0),"",$P654/$F654)</f>
        <v/>
      </c>
      <c r="S654" s="21">
        <f>IF(OR($P654="",N($J654)=0),"",$P654/$J654)</f>
        <v/>
      </c>
      <c r="T654" s="22">
        <f>IF($S654="","",IF($S654&lt;=Configuración!$C$3,"En objetivo",IF($S654&lt;=Configuración!$C$4,"Alerta","Crítico")))</f>
        <v/>
      </c>
      <c r="U654" s="18">
        <f>IF(OR($Q654="",N(Configuración!$C$3)=0),"",$Q654/Configuración!$C$3)</f>
        <v/>
      </c>
      <c r="V654" s="22">
        <f>IF(OR($H654="",$I654=""),"",MAX(0,$H654-$I654))</f>
        <v/>
      </c>
      <c r="W654" s="16" t="n"/>
    </row>
    <row r="655">
      <c r="A655" s="19" t="n"/>
      <c r="B655" s="16" t="n"/>
      <c r="C655" s="16" t="n"/>
      <c r="D655" s="16" t="n"/>
      <c r="E655" s="16" t="n"/>
      <c r="F655" s="20" t="n"/>
      <c r="G655" s="20" t="n"/>
      <c r="H655" s="16" t="n"/>
      <c r="I655" s="16" t="n"/>
      <c r="J655" s="17" t="n"/>
      <c r="K655" s="17" t="n"/>
      <c r="L655" s="18">
        <f>IF($C655="","",N($F655)*N(IFERROR(INDEX('Vehículos y choferes'!$B$2:$B$16,MATCH($C655,'Vehículos y choferes'!$A$2:$A$16,0)),0))/100*N(IFERROR(INDEX('Vehículos y choferes'!$C$2:$C$16,MATCH($C655,'Vehículos y choferes'!$A$2:$A$16,0)),0)))</f>
        <v/>
      </c>
      <c r="M655" s="18">
        <f>IF($C655="","",N($F655)*N(IFERROR(INDEX('Vehículos y choferes'!$E$2:$E$16,MATCH($C655,'Vehículos y choferes'!$A$2:$A$16,0)),0)))</f>
        <v/>
      </c>
      <c r="N655" s="18">
        <f>IF($C655="","",N(IFERROR(INDEX('Vehículos y choferes'!$G$2:$G$16,MATCH($C655,'Vehículos y choferes'!$A$2:$A$16,0)),0)))</f>
        <v/>
      </c>
      <c r="O655" s="18">
        <f>IF(AND($D655="",$E655=""),"",N($G655)*(IF($D655="",0,IFERROR(INDEX('Vehículos y choferes'!$J$2:$J$31,MATCH($D655,'Vehículos y choferes'!$I$2:$I$31,0)),0))+IF($E655="",0,IFERROR(INDEX('Vehículos y choferes'!$J$2:$J$31,MATCH($E655,'Vehículos y choferes'!$I$2:$I$31,0)),0))))</f>
        <v/>
      </c>
      <c r="P655" s="18">
        <f>IF(AND($C655="",$D655=""),"",N($K655)+N($L655)+N($M655)+N($N655)+N($O655))</f>
        <v/>
      </c>
      <c r="Q655" s="18">
        <f>IF(OR($P655="",N($I655)=0),"",$P655/$I655)</f>
        <v/>
      </c>
      <c r="R655" s="18">
        <f>IF(OR($P655="",N($F655)=0),"",$P655/$F655)</f>
        <v/>
      </c>
      <c r="S655" s="21">
        <f>IF(OR($P655="",N($J655)=0),"",$P655/$J655)</f>
        <v/>
      </c>
      <c r="T655" s="22">
        <f>IF($S655="","",IF($S655&lt;=Configuración!$C$3,"En objetivo",IF($S655&lt;=Configuración!$C$4,"Alerta","Crítico")))</f>
        <v/>
      </c>
      <c r="U655" s="18">
        <f>IF(OR($Q655="",N(Configuración!$C$3)=0),"",$Q655/Configuración!$C$3)</f>
        <v/>
      </c>
      <c r="V655" s="22">
        <f>IF(OR($H655="",$I655=""),"",MAX(0,$H655-$I655))</f>
        <v/>
      </c>
      <c r="W655" s="16" t="n"/>
    </row>
    <row r="656">
      <c r="A656" s="19" t="n"/>
      <c r="B656" s="16" t="n"/>
      <c r="C656" s="16" t="n"/>
      <c r="D656" s="16" t="n"/>
      <c r="E656" s="16" t="n"/>
      <c r="F656" s="20" t="n"/>
      <c r="G656" s="20" t="n"/>
      <c r="H656" s="16" t="n"/>
      <c r="I656" s="16" t="n"/>
      <c r="J656" s="17" t="n"/>
      <c r="K656" s="17" t="n"/>
      <c r="L656" s="18">
        <f>IF($C656="","",N($F656)*N(IFERROR(INDEX('Vehículos y choferes'!$B$2:$B$16,MATCH($C656,'Vehículos y choferes'!$A$2:$A$16,0)),0))/100*N(IFERROR(INDEX('Vehículos y choferes'!$C$2:$C$16,MATCH($C656,'Vehículos y choferes'!$A$2:$A$16,0)),0)))</f>
        <v/>
      </c>
      <c r="M656" s="18">
        <f>IF($C656="","",N($F656)*N(IFERROR(INDEX('Vehículos y choferes'!$E$2:$E$16,MATCH($C656,'Vehículos y choferes'!$A$2:$A$16,0)),0)))</f>
        <v/>
      </c>
      <c r="N656" s="18">
        <f>IF($C656="","",N(IFERROR(INDEX('Vehículos y choferes'!$G$2:$G$16,MATCH($C656,'Vehículos y choferes'!$A$2:$A$16,0)),0)))</f>
        <v/>
      </c>
      <c r="O656" s="18">
        <f>IF(AND($D656="",$E656=""),"",N($G656)*(IF($D656="",0,IFERROR(INDEX('Vehículos y choferes'!$J$2:$J$31,MATCH($D656,'Vehículos y choferes'!$I$2:$I$31,0)),0))+IF($E656="",0,IFERROR(INDEX('Vehículos y choferes'!$J$2:$J$31,MATCH($E656,'Vehículos y choferes'!$I$2:$I$31,0)),0))))</f>
        <v/>
      </c>
      <c r="P656" s="18">
        <f>IF(AND($C656="",$D656=""),"",N($K656)+N($L656)+N($M656)+N($N656)+N($O656))</f>
        <v/>
      </c>
      <c r="Q656" s="18">
        <f>IF(OR($P656="",N($I656)=0),"",$P656/$I656)</f>
        <v/>
      </c>
      <c r="R656" s="18">
        <f>IF(OR($P656="",N($F656)=0),"",$P656/$F656)</f>
        <v/>
      </c>
      <c r="S656" s="21">
        <f>IF(OR($P656="",N($J656)=0),"",$P656/$J656)</f>
        <v/>
      </c>
      <c r="T656" s="22">
        <f>IF($S656="","",IF($S656&lt;=Configuración!$C$3,"En objetivo",IF($S656&lt;=Configuración!$C$4,"Alerta","Crítico")))</f>
        <v/>
      </c>
      <c r="U656" s="18">
        <f>IF(OR($Q656="",N(Configuración!$C$3)=0),"",$Q656/Configuración!$C$3)</f>
        <v/>
      </c>
      <c r="V656" s="22">
        <f>IF(OR($H656="",$I656=""),"",MAX(0,$H656-$I656))</f>
        <v/>
      </c>
      <c r="W656" s="16" t="n"/>
    </row>
    <row r="657">
      <c r="A657" s="19" t="n"/>
      <c r="B657" s="16" t="n"/>
      <c r="C657" s="16" t="n"/>
      <c r="D657" s="16" t="n"/>
      <c r="E657" s="16" t="n"/>
      <c r="F657" s="20" t="n"/>
      <c r="G657" s="20" t="n"/>
      <c r="H657" s="16" t="n"/>
      <c r="I657" s="16" t="n"/>
      <c r="J657" s="17" t="n"/>
      <c r="K657" s="17" t="n"/>
      <c r="L657" s="18">
        <f>IF($C657="","",N($F657)*N(IFERROR(INDEX('Vehículos y choferes'!$B$2:$B$16,MATCH($C657,'Vehículos y choferes'!$A$2:$A$16,0)),0))/100*N(IFERROR(INDEX('Vehículos y choferes'!$C$2:$C$16,MATCH($C657,'Vehículos y choferes'!$A$2:$A$16,0)),0)))</f>
        <v/>
      </c>
      <c r="M657" s="18">
        <f>IF($C657="","",N($F657)*N(IFERROR(INDEX('Vehículos y choferes'!$E$2:$E$16,MATCH($C657,'Vehículos y choferes'!$A$2:$A$16,0)),0)))</f>
        <v/>
      </c>
      <c r="N657" s="18">
        <f>IF($C657="","",N(IFERROR(INDEX('Vehículos y choferes'!$G$2:$G$16,MATCH($C657,'Vehículos y choferes'!$A$2:$A$16,0)),0)))</f>
        <v/>
      </c>
      <c r="O657" s="18">
        <f>IF(AND($D657="",$E657=""),"",N($G657)*(IF($D657="",0,IFERROR(INDEX('Vehículos y choferes'!$J$2:$J$31,MATCH($D657,'Vehículos y choferes'!$I$2:$I$31,0)),0))+IF($E657="",0,IFERROR(INDEX('Vehículos y choferes'!$J$2:$J$31,MATCH($E657,'Vehículos y choferes'!$I$2:$I$31,0)),0))))</f>
        <v/>
      </c>
      <c r="P657" s="18">
        <f>IF(AND($C657="",$D657=""),"",N($K657)+N($L657)+N($M657)+N($N657)+N($O657))</f>
        <v/>
      </c>
      <c r="Q657" s="18">
        <f>IF(OR($P657="",N($I657)=0),"",$P657/$I657)</f>
        <v/>
      </c>
      <c r="R657" s="18">
        <f>IF(OR($P657="",N($F657)=0),"",$P657/$F657)</f>
        <v/>
      </c>
      <c r="S657" s="21">
        <f>IF(OR($P657="",N($J657)=0),"",$P657/$J657)</f>
        <v/>
      </c>
      <c r="T657" s="22">
        <f>IF($S657="","",IF($S657&lt;=Configuración!$C$3,"En objetivo",IF($S657&lt;=Configuración!$C$4,"Alerta","Crítico")))</f>
        <v/>
      </c>
      <c r="U657" s="18">
        <f>IF(OR($Q657="",N(Configuración!$C$3)=0),"",$Q657/Configuración!$C$3)</f>
        <v/>
      </c>
      <c r="V657" s="22">
        <f>IF(OR($H657="",$I657=""),"",MAX(0,$H657-$I657))</f>
        <v/>
      </c>
      <c r="W657" s="16" t="n"/>
    </row>
    <row r="658">
      <c r="A658" s="19" t="n"/>
      <c r="B658" s="16" t="n"/>
      <c r="C658" s="16" t="n"/>
      <c r="D658" s="16" t="n"/>
      <c r="E658" s="16" t="n"/>
      <c r="F658" s="20" t="n"/>
      <c r="G658" s="20" t="n"/>
      <c r="H658" s="16" t="n"/>
      <c r="I658" s="16" t="n"/>
      <c r="J658" s="17" t="n"/>
      <c r="K658" s="17" t="n"/>
      <c r="L658" s="18">
        <f>IF($C658="","",N($F658)*N(IFERROR(INDEX('Vehículos y choferes'!$B$2:$B$16,MATCH($C658,'Vehículos y choferes'!$A$2:$A$16,0)),0))/100*N(IFERROR(INDEX('Vehículos y choferes'!$C$2:$C$16,MATCH($C658,'Vehículos y choferes'!$A$2:$A$16,0)),0)))</f>
        <v/>
      </c>
      <c r="M658" s="18">
        <f>IF($C658="","",N($F658)*N(IFERROR(INDEX('Vehículos y choferes'!$E$2:$E$16,MATCH($C658,'Vehículos y choferes'!$A$2:$A$16,0)),0)))</f>
        <v/>
      </c>
      <c r="N658" s="18">
        <f>IF($C658="","",N(IFERROR(INDEX('Vehículos y choferes'!$G$2:$G$16,MATCH($C658,'Vehículos y choferes'!$A$2:$A$16,0)),0)))</f>
        <v/>
      </c>
      <c r="O658" s="18">
        <f>IF(AND($D658="",$E658=""),"",N($G658)*(IF($D658="",0,IFERROR(INDEX('Vehículos y choferes'!$J$2:$J$31,MATCH($D658,'Vehículos y choferes'!$I$2:$I$31,0)),0))+IF($E658="",0,IFERROR(INDEX('Vehículos y choferes'!$J$2:$J$31,MATCH($E658,'Vehículos y choferes'!$I$2:$I$31,0)),0))))</f>
        <v/>
      </c>
      <c r="P658" s="18">
        <f>IF(AND($C658="",$D658=""),"",N($K658)+N($L658)+N($M658)+N($N658)+N($O658))</f>
        <v/>
      </c>
      <c r="Q658" s="18">
        <f>IF(OR($P658="",N($I658)=0),"",$P658/$I658)</f>
        <v/>
      </c>
      <c r="R658" s="18">
        <f>IF(OR($P658="",N($F658)=0),"",$P658/$F658)</f>
        <v/>
      </c>
      <c r="S658" s="21">
        <f>IF(OR($P658="",N($J658)=0),"",$P658/$J658)</f>
        <v/>
      </c>
      <c r="T658" s="22">
        <f>IF($S658="","",IF($S658&lt;=Configuración!$C$3,"En objetivo",IF($S658&lt;=Configuración!$C$4,"Alerta","Crítico")))</f>
        <v/>
      </c>
      <c r="U658" s="18">
        <f>IF(OR($Q658="",N(Configuración!$C$3)=0),"",$Q658/Configuración!$C$3)</f>
        <v/>
      </c>
      <c r="V658" s="22">
        <f>IF(OR($H658="",$I658=""),"",MAX(0,$H658-$I658))</f>
        <v/>
      </c>
      <c r="W658" s="16" t="n"/>
    </row>
    <row r="659">
      <c r="A659" s="19" t="n"/>
      <c r="B659" s="16" t="n"/>
      <c r="C659" s="16" t="n"/>
      <c r="D659" s="16" t="n"/>
      <c r="E659" s="16" t="n"/>
      <c r="F659" s="20" t="n"/>
      <c r="G659" s="20" t="n"/>
      <c r="H659" s="16" t="n"/>
      <c r="I659" s="16" t="n"/>
      <c r="J659" s="17" t="n"/>
      <c r="K659" s="17" t="n"/>
      <c r="L659" s="18">
        <f>IF($C659="","",N($F659)*N(IFERROR(INDEX('Vehículos y choferes'!$B$2:$B$16,MATCH($C659,'Vehículos y choferes'!$A$2:$A$16,0)),0))/100*N(IFERROR(INDEX('Vehículos y choferes'!$C$2:$C$16,MATCH($C659,'Vehículos y choferes'!$A$2:$A$16,0)),0)))</f>
        <v/>
      </c>
      <c r="M659" s="18">
        <f>IF($C659="","",N($F659)*N(IFERROR(INDEX('Vehículos y choferes'!$E$2:$E$16,MATCH($C659,'Vehículos y choferes'!$A$2:$A$16,0)),0)))</f>
        <v/>
      </c>
      <c r="N659" s="18">
        <f>IF($C659="","",N(IFERROR(INDEX('Vehículos y choferes'!$G$2:$G$16,MATCH($C659,'Vehículos y choferes'!$A$2:$A$16,0)),0)))</f>
        <v/>
      </c>
      <c r="O659" s="18">
        <f>IF(AND($D659="",$E659=""),"",N($G659)*(IF($D659="",0,IFERROR(INDEX('Vehículos y choferes'!$J$2:$J$31,MATCH($D659,'Vehículos y choferes'!$I$2:$I$31,0)),0))+IF($E659="",0,IFERROR(INDEX('Vehículos y choferes'!$J$2:$J$31,MATCH($E659,'Vehículos y choferes'!$I$2:$I$31,0)),0))))</f>
        <v/>
      </c>
      <c r="P659" s="18">
        <f>IF(AND($C659="",$D659=""),"",N($K659)+N($L659)+N($M659)+N($N659)+N($O659))</f>
        <v/>
      </c>
      <c r="Q659" s="18">
        <f>IF(OR($P659="",N($I659)=0),"",$P659/$I659)</f>
        <v/>
      </c>
      <c r="R659" s="18">
        <f>IF(OR($P659="",N($F659)=0),"",$P659/$F659)</f>
        <v/>
      </c>
      <c r="S659" s="21">
        <f>IF(OR($P659="",N($J659)=0),"",$P659/$J659)</f>
        <v/>
      </c>
      <c r="T659" s="22">
        <f>IF($S659="","",IF($S659&lt;=Configuración!$C$3,"En objetivo",IF($S659&lt;=Configuración!$C$4,"Alerta","Crítico")))</f>
        <v/>
      </c>
      <c r="U659" s="18">
        <f>IF(OR($Q659="",N(Configuración!$C$3)=0),"",$Q659/Configuración!$C$3)</f>
        <v/>
      </c>
      <c r="V659" s="22">
        <f>IF(OR($H659="",$I659=""),"",MAX(0,$H659-$I659))</f>
        <v/>
      </c>
      <c r="W659" s="16" t="n"/>
    </row>
    <row r="660">
      <c r="A660" s="19" t="n"/>
      <c r="B660" s="16" t="n"/>
      <c r="C660" s="16" t="n"/>
      <c r="D660" s="16" t="n"/>
      <c r="E660" s="16" t="n"/>
      <c r="F660" s="20" t="n"/>
      <c r="G660" s="20" t="n"/>
      <c r="H660" s="16" t="n"/>
      <c r="I660" s="16" t="n"/>
      <c r="J660" s="17" t="n"/>
      <c r="K660" s="17" t="n"/>
      <c r="L660" s="18">
        <f>IF($C660="","",N($F660)*N(IFERROR(INDEX('Vehículos y choferes'!$B$2:$B$16,MATCH($C660,'Vehículos y choferes'!$A$2:$A$16,0)),0))/100*N(IFERROR(INDEX('Vehículos y choferes'!$C$2:$C$16,MATCH($C660,'Vehículos y choferes'!$A$2:$A$16,0)),0)))</f>
        <v/>
      </c>
      <c r="M660" s="18">
        <f>IF($C660="","",N($F660)*N(IFERROR(INDEX('Vehículos y choferes'!$E$2:$E$16,MATCH($C660,'Vehículos y choferes'!$A$2:$A$16,0)),0)))</f>
        <v/>
      </c>
      <c r="N660" s="18">
        <f>IF($C660="","",N(IFERROR(INDEX('Vehículos y choferes'!$G$2:$G$16,MATCH($C660,'Vehículos y choferes'!$A$2:$A$16,0)),0)))</f>
        <v/>
      </c>
      <c r="O660" s="18">
        <f>IF(AND($D660="",$E660=""),"",N($G660)*(IF($D660="",0,IFERROR(INDEX('Vehículos y choferes'!$J$2:$J$31,MATCH($D660,'Vehículos y choferes'!$I$2:$I$31,0)),0))+IF($E660="",0,IFERROR(INDEX('Vehículos y choferes'!$J$2:$J$31,MATCH($E660,'Vehículos y choferes'!$I$2:$I$31,0)),0))))</f>
        <v/>
      </c>
      <c r="P660" s="18">
        <f>IF(AND($C660="",$D660=""),"",N($K660)+N($L660)+N($M660)+N($N660)+N($O660))</f>
        <v/>
      </c>
      <c r="Q660" s="18">
        <f>IF(OR($P660="",N($I660)=0),"",$P660/$I660)</f>
        <v/>
      </c>
      <c r="R660" s="18">
        <f>IF(OR($P660="",N($F660)=0),"",$P660/$F660)</f>
        <v/>
      </c>
      <c r="S660" s="21">
        <f>IF(OR($P660="",N($J660)=0),"",$P660/$J660)</f>
        <v/>
      </c>
      <c r="T660" s="22">
        <f>IF($S660="","",IF($S660&lt;=Configuración!$C$3,"En objetivo",IF($S660&lt;=Configuración!$C$4,"Alerta","Crítico")))</f>
        <v/>
      </c>
      <c r="U660" s="18">
        <f>IF(OR($Q660="",N(Configuración!$C$3)=0),"",$Q660/Configuración!$C$3)</f>
        <v/>
      </c>
      <c r="V660" s="22">
        <f>IF(OR($H660="",$I660=""),"",MAX(0,$H660-$I660))</f>
        <v/>
      </c>
      <c r="W660" s="16" t="n"/>
    </row>
    <row r="661">
      <c r="A661" s="19" t="n"/>
      <c r="B661" s="16" t="n"/>
      <c r="C661" s="16" t="n"/>
      <c r="D661" s="16" t="n"/>
      <c r="E661" s="16" t="n"/>
      <c r="F661" s="20" t="n"/>
      <c r="G661" s="20" t="n"/>
      <c r="H661" s="16" t="n"/>
      <c r="I661" s="16" t="n"/>
      <c r="J661" s="17" t="n"/>
      <c r="K661" s="17" t="n"/>
      <c r="L661" s="18">
        <f>IF($C661="","",N($F661)*N(IFERROR(INDEX('Vehículos y choferes'!$B$2:$B$16,MATCH($C661,'Vehículos y choferes'!$A$2:$A$16,0)),0))/100*N(IFERROR(INDEX('Vehículos y choferes'!$C$2:$C$16,MATCH($C661,'Vehículos y choferes'!$A$2:$A$16,0)),0)))</f>
        <v/>
      </c>
      <c r="M661" s="18">
        <f>IF($C661="","",N($F661)*N(IFERROR(INDEX('Vehículos y choferes'!$E$2:$E$16,MATCH($C661,'Vehículos y choferes'!$A$2:$A$16,0)),0)))</f>
        <v/>
      </c>
      <c r="N661" s="18">
        <f>IF($C661="","",N(IFERROR(INDEX('Vehículos y choferes'!$G$2:$G$16,MATCH($C661,'Vehículos y choferes'!$A$2:$A$16,0)),0)))</f>
        <v/>
      </c>
      <c r="O661" s="18">
        <f>IF(AND($D661="",$E661=""),"",N($G661)*(IF($D661="",0,IFERROR(INDEX('Vehículos y choferes'!$J$2:$J$31,MATCH($D661,'Vehículos y choferes'!$I$2:$I$31,0)),0))+IF($E661="",0,IFERROR(INDEX('Vehículos y choferes'!$J$2:$J$31,MATCH($E661,'Vehículos y choferes'!$I$2:$I$31,0)),0))))</f>
        <v/>
      </c>
      <c r="P661" s="18">
        <f>IF(AND($C661="",$D661=""),"",N($K661)+N($L661)+N($M661)+N($N661)+N($O661))</f>
        <v/>
      </c>
      <c r="Q661" s="18">
        <f>IF(OR($P661="",N($I661)=0),"",$P661/$I661)</f>
        <v/>
      </c>
      <c r="R661" s="18">
        <f>IF(OR($P661="",N($F661)=0),"",$P661/$F661)</f>
        <v/>
      </c>
      <c r="S661" s="21">
        <f>IF(OR($P661="",N($J661)=0),"",$P661/$J661)</f>
        <v/>
      </c>
      <c r="T661" s="22">
        <f>IF($S661="","",IF($S661&lt;=Configuración!$C$3,"En objetivo",IF($S661&lt;=Configuración!$C$4,"Alerta","Crítico")))</f>
        <v/>
      </c>
      <c r="U661" s="18">
        <f>IF(OR($Q661="",N(Configuración!$C$3)=0),"",$Q661/Configuración!$C$3)</f>
        <v/>
      </c>
      <c r="V661" s="22">
        <f>IF(OR($H661="",$I661=""),"",MAX(0,$H661-$I661))</f>
        <v/>
      </c>
      <c r="W661" s="16" t="n"/>
    </row>
    <row r="662">
      <c r="A662" s="19" t="n"/>
      <c r="B662" s="16" t="n"/>
      <c r="C662" s="16" t="n"/>
      <c r="D662" s="16" t="n"/>
      <c r="E662" s="16" t="n"/>
      <c r="F662" s="20" t="n"/>
      <c r="G662" s="20" t="n"/>
      <c r="H662" s="16" t="n"/>
      <c r="I662" s="16" t="n"/>
      <c r="J662" s="17" t="n"/>
      <c r="K662" s="17" t="n"/>
      <c r="L662" s="18">
        <f>IF($C662="","",N($F662)*N(IFERROR(INDEX('Vehículos y choferes'!$B$2:$B$16,MATCH($C662,'Vehículos y choferes'!$A$2:$A$16,0)),0))/100*N(IFERROR(INDEX('Vehículos y choferes'!$C$2:$C$16,MATCH($C662,'Vehículos y choferes'!$A$2:$A$16,0)),0)))</f>
        <v/>
      </c>
      <c r="M662" s="18">
        <f>IF($C662="","",N($F662)*N(IFERROR(INDEX('Vehículos y choferes'!$E$2:$E$16,MATCH($C662,'Vehículos y choferes'!$A$2:$A$16,0)),0)))</f>
        <v/>
      </c>
      <c r="N662" s="18">
        <f>IF($C662="","",N(IFERROR(INDEX('Vehículos y choferes'!$G$2:$G$16,MATCH($C662,'Vehículos y choferes'!$A$2:$A$16,0)),0)))</f>
        <v/>
      </c>
      <c r="O662" s="18">
        <f>IF(AND($D662="",$E662=""),"",N($G662)*(IF($D662="",0,IFERROR(INDEX('Vehículos y choferes'!$J$2:$J$31,MATCH($D662,'Vehículos y choferes'!$I$2:$I$31,0)),0))+IF($E662="",0,IFERROR(INDEX('Vehículos y choferes'!$J$2:$J$31,MATCH($E662,'Vehículos y choferes'!$I$2:$I$31,0)),0))))</f>
        <v/>
      </c>
      <c r="P662" s="18">
        <f>IF(AND($C662="",$D662=""),"",N($K662)+N($L662)+N($M662)+N($N662)+N($O662))</f>
        <v/>
      </c>
      <c r="Q662" s="18">
        <f>IF(OR($P662="",N($I662)=0),"",$P662/$I662)</f>
        <v/>
      </c>
      <c r="R662" s="18">
        <f>IF(OR($P662="",N($F662)=0),"",$P662/$F662)</f>
        <v/>
      </c>
      <c r="S662" s="21">
        <f>IF(OR($P662="",N($J662)=0),"",$P662/$J662)</f>
        <v/>
      </c>
      <c r="T662" s="22">
        <f>IF($S662="","",IF($S662&lt;=Configuración!$C$3,"En objetivo",IF($S662&lt;=Configuración!$C$4,"Alerta","Crítico")))</f>
        <v/>
      </c>
      <c r="U662" s="18">
        <f>IF(OR($Q662="",N(Configuración!$C$3)=0),"",$Q662/Configuración!$C$3)</f>
        <v/>
      </c>
      <c r="V662" s="22">
        <f>IF(OR($H662="",$I662=""),"",MAX(0,$H662-$I662))</f>
        <v/>
      </c>
      <c r="W662" s="16" t="n"/>
    </row>
    <row r="663">
      <c r="A663" s="19" t="n"/>
      <c r="B663" s="16" t="n"/>
      <c r="C663" s="16" t="n"/>
      <c r="D663" s="16" t="n"/>
      <c r="E663" s="16" t="n"/>
      <c r="F663" s="20" t="n"/>
      <c r="G663" s="20" t="n"/>
      <c r="H663" s="16" t="n"/>
      <c r="I663" s="16" t="n"/>
      <c r="J663" s="17" t="n"/>
      <c r="K663" s="17" t="n"/>
      <c r="L663" s="18">
        <f>IF($C663="","",N($F663)*N(IFERROR(INDEX('Vehículos y choferes'!$B$2:$B$16,MATCH($C663,'Vehículos y choferes'!$A$2:$A$16,0)),0))/100*N(IFERROR(INDEX('Vehículos y choferes'!$C$2:$C$16,MATCH($C663,'Vehículos y choferes'!$A$2:$A$16,0)),0)))</f>
        <v/>
      </c>
      <c r="M663" s="18">
        <f>IF($C663="","",N($F663)*N(IFERROR(INDEX('Vehículos y choferes'!$E$2:$E$16,MATCH($C663,'Vehículos y choferes'!$A$2:$A$16,0)),0)))</f>
        <v/>
      </c>
      <c r="N663" s="18">
        <f>IF($C663="","",N(IFERROR(INDEX('Vehículos y choferes'!$G$2:$G$16,MATCH($C663,'Vehículos y choferes'!$A$2:$A$16,0)),0)))</f>
        <v/>
      </c>
      <c r="O663" s="18">
        <f>IF(AND($D663="",$E663=""),"",N($G663)*(IF($D663="",0,IFERROR(INDEX('Vehículos y choferes'!$J$2:$J$31,MATCH($D663,'Vehículos y choferes'!$I$2:$I$31,0)),0))+IF($E663="",0,IFERROR(INDEX('Vehículos y choferes'!$J$2:$J$31,MATCH($E663,'Vehículos y choferes'!$I$2:$I$31,0)),0))))</f>
        <v/>
      </c>
      <c r="P663" s="18">
        <f>IF(AND($C663="",$D663=""),"",N($K663)+N($L663)+N($M663)+N($N663)+N($O663))</f>
        <v/>
      </c>
      <c r="Q663" s="18">
        <f>IF(OR($P663="",N($I663)=0),"",$P663/$I663)</f>
        <v/>
      </c>
      <c r="R663" s="18">
        <f>IF(OR($P663="",N($F663)=0),"",$P663/$F663)</f>
        <v/>
      </c>
      <c r="S663" s="21">
        <f>IF(OR($P663="",N($J663)=0),"",$P663/$J663)</f>
        <v/>
      </c>
      <c r="T663" s="22">
        <f>IF($S663="","",IF($S663&lt;=Configuración!$C$3,"En objetivo",IF($S663&lt;=Configuración!$C$4,"Alerta","Crítico")))</f>
        <v/>
      </c>
      <c r="U663" s="18">
        <f>IF(OR($Q663="",N(Configuración!$C$3)=0),"",$Q663/Configuración!$C$3)</f>
        <v/>
      </c>
      <c r="V663" s="22">
        <f>IF(OR($H663="",$I663=""),"",MAX(0,$H663-$I663))</f>
        <v/>
      </c>
      <c r="W663" s="16" t="n"/>
    </row>
    <row r="664">
      <c r="A664" s="19" t="n"/>
      <c r="B664" s="16" t="n"/>
      <c r="C664" s="16" t="n"/>
      <c r="D664" s="16" t="n"/>
      <c r="E664" s="16" t="n"/>
      <c r="F664" s="20" t="n"/>
      <c r="G664" s="20" t="n"/>
      <c r="H664" s="16" t="n"/>
      <c r="I664" s="16" t="n"/>
      <c r="J664" s="17" t="n"/>
      <c r="K664" s="17" t="n"/>
      <c r="L664" s="18">
        <f>IF($C664="","",N($F664)*N(IFERROR(INDEX('Vehículos y choferes'!$B$2:$B$16,MATCH($C664,'Vehículos y choferes'!$A$2:$A$16,0)),0))/100*N(IFERROR(INDEX('Vehículos y choferes'!$C$2:$C$16,MATCH($C664,'Vehículos y choferes'!$A$2:$A$16,0)),0)))</f>
        <v/>
      </c>
      <c r="M664" s="18">
        <f>IF($C664="","",N($F664)*N(IFERROR(INDEX('Vehículos y choferes'!$E$2:$E$16,MATCH($C664,'Vehículos y choferes'!$A$2:$A$16,0)),0)))</f>
        <v/>
      </c>
      <c r="N664" s="18">
        <f>IF($C664="","",N(IFERROR(INDEX('Vehículos y choferes'!$G$2:$G$16,MATCH($C664,'Vehículos y choferes'!$A$2:$A$16,0)),0)))</f>
        <v/>
      </c>
      <c r="O664" s="18">
        <f>IF(AND($D664="",$E664=""),"",N($G664)*(IF($D664="",0,IFERROR(INDEX('Vehículos y choferes'!$J$2:$J$31,MATCH($D664,'Vehículos y choferes'!$I$2:$I$31,0)),0))+IF($E664="",0,IFERROR(INDEX('Vehículos y choferes'!$J$2:$J$31,MATCH($E664,'Vehículos y choferes'!$I$2:$I$31,0)),0))))</f>
        <v/>
      </c>
      <c r="P664" s="18">
        <f>IF(AND($C664="",$D664=""),"",N($K664)+N($L664)+N($M664)+N($N664)+N($O664))</f>
        <v/>
      </c>
      <c r="Q664" s="18">
        <f>IF(OR($P664="",N($I664)=0),"",$P664/$I664)</f>
        <v/>
      </c>
      <c r="R664" s="18">
        <f>IF(OR($P664="",N($F664)=0),"",$P664/$F664)</f>
        <v/>
      </c>
      <c r="S664" s="21">
        <f>IF(OR($P664="",N($J664)=0),"",$P664/$J664)</f>
        <v/>
      </c>
      <c r="T664" s="22">
        <f>IF($S664="","",IF($S664&lt;=Configuración!$C$3,"En objetivo",IF($S664&lt;=Configuración!$C$4,"Alerta","Crítico")))</f>
        <v/>
      </c>
      <c r="U664" s="18">
        <f>IF(OR($Q664="",N(Configuración!$C$3)=0),"",$Q664/Configuración!$C$3)</f>
        <v/>
      </c>
      <c r="V664" s="22">
        <f>IF(OR($H664="",$I664=""),"",MAX(0,$H664-$I664))</f>
        <v/>
      </c>
      <c r="W664" s="16" t="n"/>
    </row>
    <row r="665">
      <c r="A665" s="19" t="n"/>
      <c r="B665" s="16" t="n"/>
      <c r="C665" s="16" t="n"/>
      <c r="D665" s="16" t="n"/>
      <c r="E665" s="16" t="n"/>
      <c r="F665" s="20" t="n"/>
      <c r="G665" s="20" t="n"/>
      <c r="H665" s="16" t="n"/>
      <c r="I665" s="16" t="n"/>
      <c r="J665" s="17" t="n"/>
      <c r="K665" s="17" t="n"/>
      <c r="L665" s="18">
        <f>IF($C665="","",N($F665)*N(IFERROR(INDEX('Vehículos y choferes'!$B$2:$B$16,MATCH($C665,'Vehículos y choferes'!$A$2:$A$16,0)),0))/100*N(IFERROR(INDEX('Vehículos y choferes'!$C$2:$C$16,MATCH($C665,'Vehículos y choferes'!$A$2:$A$16,0)),0)))</f>
        <v/>
      </c>
      <c r="M665" s="18">
        <f>IF($C665="","",N($F665)*N(IFERROR(INDEX('Vehículos y choferes'!$E$2:$E$16,MATCH($C665,'Vehículos y choferes'!$A$2:$A$16,0)),0)))</f>
        <v/>
      </c>
      <c r="N665" s="18">
        <f>IF($C665="","",N(IFERROR(INDEX('Vehículos y choferes'!$G$2:$G$16,MATCH($C665,'Vehículos y choferes'!$A$2:$A$16,0)),0)))</f>
        <v/>
      </c>
      <c r="O665" s="18">
        <f>IF(AND($D665="",$E665=""),"",N($G665)*(IF($D665="",0,IFERROR(INDEX('Vehículos y choferes'!$J$2:$J$31,MATCH($D665,'Vehículos y choferes'!$I$2:$I$31,0)),0))+IF($E665="",0,IFERROR(INDEX('Vehículos y choferes'!$J$2:$J$31,MATCH($E665,'Vehículos y choferes'!$I$2:$I$31,0)),0))))</f>
        <v/>
      </c>
      <c r="P665" s="18">
        <f>IF(AND($C665="",$D665=""),"",N($K665)+N($L665)+N($M665)+N($N665)+N($O665))</f>
        <v/>
      </c>
      <c r="Q665" s="18">
        <f>IF(OR($P665="",N($I665)=0),"",$P665/$I665)</f>
        <v/>
      </c>
      <c r="R665" s="18">
        <f>IF(OR($P665="",N($F665)=0),"",$P665/$F665)</f>
        <v/>
      </c>
      <c r="S665" s="21">
        <f>IF(OR($P665="",N($J665)=0),"",$P665/$J665)</f>
        <v/>
      </c>
      <c r="T665" s="22">
        <f>IF($S665="","",IF($S665&lt;=Configuración!$C$3,"En objetivo",IF($S665&lt;=Configuración!$C$4,"Alerta","Crítico")))</f>
        <v/>
      </c>
      <c r="U665" s="18">
        <f>IF(OR($Q665="",N(Configuración!$C$3)=0),"",$Q665/Configuración!$C$3)</f>
        <v/>
      </c>
      <c r="V665" s="22">
        <f>IF(OR($H665="",$I665=""),"",MAX(0,$H665-$I665))</f>
        <v/>
      </c>
      <c r="W665" s="16" t="n"/>
    </row>
    <row r="666">
      <c r="A666" s="19" t="n"/>
      <c r="B666" s="16" t="n"/>
      <c r="C666" s="16" t="n"/>
      <c r="D666" s="16" t="n"/>
      <c r="E666" s="16" t="n"/>
      <c r="F666" s="20" t="n"/>
      <c r="G666" s="20" t="n"/>
      <c r="H666" s="16" t="n"/>
      <c r="I666" s="16" t="n"/>
      <c r="J666" s="17" t="n"/>
      <c r="K666" s="17" t="n"/>
      <c r="L666" s="18">
        <f>IF($C666="","",N($F666)*N(IFERROR(INDEX('Vehículos y choferes'!$B$2:$B$16,MATCH($C666,'Vehículos y choferes'!$A$2:$A$16,0)),0))/100*N(IFERROR(INDEX('Vehículos y choferes'!$C$2:$C$16,MATCH($C666,'Vehículos y choferes'!$A$2:$A$16,0)),0)))</f>
        <v/>
      </c>
      <c r="M666" s="18">
        <f>IF($C666="","",N($F666)*N(IFERROR(INDEX('Vehículos y choferes'!$E$2:$E$16,MATCH($C666,'Vehículos y choferes'!$A$2:$A$16,0)),0)))</f>
        <v/>
      </c>
      <c r="N666" s="18">
        <f>IF($C666="","",N(IFERROR(INDEX('Vehículos y choferes'!$G$2:$G$16,MATCH($C666,'Vehículos y choferes'!$A$2:$A$16,0)),0)))</f>
        <v/>
      </c>
      <c r="O666" s="18">
        <f>IF(AND($D666="",$E666=""),"",N($G666)*(IF($D666="",0,IFERROR(INDEX('Vehículos y choferes'!$J$2:$J$31,MATCH($D666,'Vehículos y choferes'!$I$2:$I$31,0)),0))+IF($E666="",0,IFERROR(INDEX('Vehículos y choferes'!$J$2:$J$31,MATCH($E666,'Vehículos y choferes'!$I$2:$I$31,0)),0))))</f>
        <v/>
      </c>
      <c r="P666" s="18">
        <f>IF(AND($C666="",$D666=""),"",N($K666)+N($L666)+N($M666)+N($N666)+N($O666))</f>
        <v/>
      </c>
      <c r="Q666" s="18">
        <f>IF(OR($P666="",N($I666)=0),"",$P666/$I666)</f>
        <v/>
      </c>
      <c r="R666" s="18">
        <f>IF(OR($P666="",N($F666)=0),"",$P666/$F666)</f>
        <v/>
      </c>
      <c r="S666" s="21">
        <f>IF(OR($P666="",N($J666)=0),"",$P666/$J666)</f>
        <v/>
      </c>
      <c r="T666" s="22">
        <f>IF($S666="","",IF($S666&lt;=Configuración!$C$3,"En objetivo",IF($S666&lt;=Configuración!$C$4,"Alerta","Crítico")))</f>
        <v/>
      </c>
      <c r="U666" s="18">
        <f>IF(OR($Q666="",N(Configuración!$C$3)=0),"",$Q666/Configuración!$C$3)</f>
        <v/>
      </c>
      <c r="V666" s="22">
        <f>IF(OR($H666="",$I666=""),"",MAX(0,$H666-$I666))</f>
        <v/>
      </c>
      <c r="W666" s="16" t="n"/>
    </row>
    <row r="667">
      <c r="A667" s="19" t="n"/>
      <c r="B667" s="16" t="n"/>
      <c r="C667" s="16" t="n"/>
      <c r="D667" s="16" t="n"/>
      <c r="E667" s="16" t="n"/>
      <c r="F667" s="20" t="n"/>
      <c r="G667" s="20" t="n"/>
      <c r="H667" s="16" t="n"/>
      <c r="I667" s="16" t="n"/>
      <c r="J667" s="17" t="n"/>
      <c r="K667" s="17" t="n"/>
      <c r="L667" s="18">
        <f>IF($C667="","",N($F667)*N(IFERROR(INDEX('Vehículos y choferes'!$B$2:$B$16,MATCH($C667,'Vehículos y choferes'!$A$2:$A$16,0)),0))/100*N(IFERROR(INDEX('Vehículos y choferes'!$C$2:$C$16,MATCH($C667,'Vehículos y choferes'!$A$2:$A$16,0)),0)))</f>
        <v/>
      </c>
      <c r="M667" s="18">
        <f>IF($C667="","",N($F667)*N(IFERROR(INDEX('Vehículos y choferes'!$E$2:$E$16,MATCH($C667,'Vehículos y choferes'!$A$2:$A$16,0)),0)))</f>
        <v/>
      </c>
      <c r="N667" s="18">
        <f>IF($C667="","",N(IFERROR(INDEX('Vehículos y choferes'!$G$2:$G$16,MATCH($C667,'Vehículos y choferes'!$A$2:$A$16,0)),0)))</f>
        <v/>
      </c>
      <c r="O667" s="18">
        <f>IF(AND($D667="",$E667=""),"",N($G667)*(IF($D667="",0,IFERROR(INDEX('Vehículos y choferes'!$J$2:$J$31,MATCH($D667,'Vehículos y choferes'!$I$2:$I$31,0)),0))+IF($E667="",0,IFERROR(INDEX('Vehículos y choferes'!$J$2:$J$31,MATCH($E667,'Vehículos y choferes'!$I$2:$I$31,0)),0))))</f>
        <v/>
      </c>
      <c r="P667" s="18">
        <f>IF(AND($C667="",$D667=""),"",N($K667)+N($L667)+N($M667)+N($N667)+N($O667))</f>
        <v/>
      </c>
      <c r="Q667" s="18">
        <f>IF(OR($P667="",N($I667)=0),"",$P667/$I667)</f>
        <v/>
      </c>
      <c r="R667" s="18">
        <f>IF(OR($P667="",N($F667)=0),"",$P667/$F667)</f>
        <v/>
      </c>
      <c r="S667" s="21">
        <f>IF(OR($P667="",N($J667)=0),"",$P667/$J667)</f>
        <v/>
      </c>
      <c r="T667" s="22">
        <f>IF($S667="","",IF($S667&lt;=Configuración!$C$3,"En objetivo",IF($S667&lt;=Configuración!$C$4,"Alerta","Crítico")))</f>
        <v/>
      </c>
      <c r="U667" s="18">
        <f>IF(OR($Q667="",N(Configuración!$C$3)=0),"",$Q667/Configuración!$C$3)</f>
        <v/>
      </c>
      <c r="V667" s="22">
        <f>IF(OR($H667="",$I667=""),"",MAX(0,$H667-$I667))</f>
        <v/>
      </c>
      <c r="W667" s="16" t="n"/>
    </row>
    <row r="668">
      <c r="A668" s="19" t="n"/>
      <c r="B668" s="16" t="n"/>
      <c r="C668" s="16" t="n"/>
      <c r="D668" s="16" t="n"/>
      <c r="E668" s="16" t="n"/>
      <c r="F668" s="20" t="n"/>
      <c r="G668" s="20" t="n"/>
      <c r="H668" s="16" t="n"/>
      <c r="I668" s="16" t="n"/>
      <c r="J668" s="17" t="n"/>
      <c r="K668" s="17" t="n"/>
      <c r="L668" s="18">
        <f>IF($C668="","",N($F668)*N(IFERROR(INDEX('Vehículos y choferes'!$B$2:$B$16,MATCH($C668,'Vehículos y choferes'!$A$2:$A$16,0)),0))/100*N(IFERROR(INDEX('Vehículos y choferes'!$C$2:$C$16,MATCH($C668,'Vehículos y choferes'!$A$2:$A$16,0)),0)))</f>
        <v/>
      </c>
      <c r="M668" s="18">
        <f>IF($C668="","",N($F668)*N(IFERROR(INDEX('Vehículos y choferes'!$E$2:$E$16,MATCH($C668,'Vehículos y choferes'!$A$2:$A$16,0)),0)))</f>
        <v/>
      </c>
      <c r="N668" s="18">
        <f>IF($C668="","",N(IFERROR(INDEX('Vehículos y choferes'!$G$2:$G$16,MATCH($C668,'Vehículos y choferes'!$A$2:$A$16,0)),0)))</f>
        <v/>
      </c>
      <c r="O668" s="18">
        <f>IF(AND($D668="",$E668=""),"",N($G668)*(IF($D668="",0,IFERROR(INDEX('Vehículos y choferes'!$J$2:$J$31,MATCH($D668,'Vehículos y choferes'!$I$2:$I$31,0)),0))+IF($E668="",0,IFERROR(INDEX('Vehículos y choferes'!$J$2:$J$31,MATCH($E668,'Vehículos y choferes'!$I$2:$I$31,0)),0))))</f>
        <v/>
      </c>
      <c r="P668" s="18">
        <f>IF(AND($C668="",$D668=""),"",N($K668)+N($L668)+N($M668)+N($N668)+N($O668))</f>
        <v/>
      </c>
      <c r="Q668" s="18">
        <f>IF(OR($P668="",N($I668)=0),"",$P668/$I668)</f>
        <v/>
      </c>
      <c r="R668" s="18">
        <f>IF(OR($P668="",N($F668)=0),"",$P668/$F668)</f>
        <v/>
      </c>
      <c r="S668" s="21">
        <f>IF(OR($P668="",N($J668)=0),"",$P668/$J668)</f>
        <v/>
      </c>
      <c r="T668" s="22">
        <f>IF($S668="","",IF($S668&lt;=Configuración!$C$3,"En objetivo",IF($S668&lt;=Configuración!$C$4,"Alerta","Crítico")))</f>
        <v/>
      </c>
      <c r="U668" s="18">
        <f>IF(OR($Q668="",N(Configuración!$C$3)=0),"",$Q668/Configuración!$C$3)</f>
        <v/>
      </c>
      <c r="V668" s="22">
        <f>IF(OR($H668="",$I668=""),"",MAX(0,$H668-$I668))</f>
        <v/>
      </c>
      <c r="W668" s="16" t="n"/>
    </row>
    <row r="669">
      <c r="A669" s="19" t="n"/>
      <c r="B669" s="16" t="n"/>
      <c r="C669" s="16" t="n"/>
      <c r="D669" s="16" t="n"/>
      <c r="E669" s="16" t="n"/>
      <c r="F669" s="20" t="n"/>
      <c r="G669" s="20" t="n"/>
      <c r="H669" s="16" t="n"/>
      <c r="I669" s="16" t="n"/>
      <c r="J669" s="17" t="n"/>
      <c r="K669" s="17" t="n"/>
      <c r="L669" s="18">
        <f>IF($C669="","",N($F669)*N(IFERROR(INDEX('Vehículos y choferes'!$B$2:$B$16,MATCH($C669,'Vehículos y choferes'!$A$2:$A$16,0)),0))/100*N(IFERROR(INDEX('Vehículos y choferes'!$C$2:$C$16,MATCH($C669,'Vehículos y choferes'!$A$2:$A$16,0)),0)))</f>
        <v/>
      </c>
      <c r="M669" s="18">
        <f>IF($C669="","",N($F669)*N(IFERROR(INDEX('Vehículos y choferes'!$E$2:$E$16,MATCH($C669,'Vehículos y choferes'!$A$2:$A$16,0)),0)))</f>
        <v/>
      </c>
      <c r="N669" s="18">
        <f>IF($C669="","",N(IFERROR(INDEX('Vehículos y choferes'!$G$2:$G$16,MATCH($C669,'Vehículos y choferes'!$A$2:$A$16,0)),0)))</f>
        <v/>
      </c>
      <c r="O669" s="18">
        <f>IF(AND($D669="",$E669=""),"",N($G669)*(IF($D669="",0,IFERROR(INDEX('Vehículos y choferes'!$J$2:$J$31,MATCH($D669,'Vehículos y choferes'!$I$2:$I$31,0)),0))+IF($E669="",0,IFERROR(INDEX('Vehículos y choferes'!$J$2:$J$31,MATCH($E669,'Vehículos y choferes'!$I$2:$I$31,0)),0))))</f>
        <v/>
      </c>
      <c r="P669" s="18">
        <f>IF(AND($C669="",$D669=""),"",N($K669)+N($L669)+N($M669)+N($N669)+N($O669))</f>
        <v/>
      </c>
      <c r="Q669" s="18">
        <f>IF(OR($P669="",N($I669)=0),"",$P669/$I669)</f>
        <v/>
      </c>
      <c r="R669" s="18">
        <f>IF(OR($P669="",N($F669)=0),"",$P669/$F669)</f>
        <v/>
      </c>
      <c r="S669" s="21">
        <f>IF(OR($P669="",N($J669)=0),"",$P669/$J669)</f>
        <v/>
      </c>
      <c r="T669" s="22">
        <f>IF($S669="","",IF($S669&lt;=Configuración!$C$3,"En objetivo",IF($S669&lt;=Configuración!$C$4,"Alerta","Crítico")))</f>
        <v/>
      </c>
      <c r="U669" s="18">
        <f>IF(OR($Q669="",N(Configuración!$C$3)=0),"",$Q669/Configuración!$C$3)</f>
        <v/>
      </c>
      <c r="V669" s="22">
        <f>IF(OR($H669="",$I669=""),"",MAX(0,$H669-$I669))</f>
        <v/>
      </c>
      <c r="W669" s="16" t="n"/>
    </row>
    <row r="670">
      <c r="A670" s="19" t="n"/>
      <c r="B670" s="16" t="n"/>
      <c r="C670" s="16" t="n"/>
      <c r="D670" s="16" t="n"/>
      <c r="E670" s="16" t="n"/>
      <c r="F670" s="20" t="n"/>
      <c r="G670" s="20" t="n"/>
      <c r="H670" s="16" t="n"/>
      <c r="I670" s="16" t="n"/>
      <c r="J670" s="17" t="n"/>
      <c r="K670" s="17" t="n"/>
      <c r="L670" s="18">
        <f>IF($C670="","",N($F670)*N(IFERROR(INDEX('Vehículos y choferes'!$B$2:$B$16,MATCH($C670,'Vehículos y choferes'!$A$2:$A$16,0)),0))/100*N(IFERROR(INDEX('Vehículos y choferes'!$C$2:$C$16,MATCH($C670,'Vehículos y choferes'!$A$2:$A$16,0)),0)))</f>
        <v/>
      </c>
      <c r="M670" s="18">
        <f>IF($C670="","",N($F670)*N(IFERROR(INDEX('Vehículos y choferes'!$E$2:$E$16,MATCH($C670,'Vehículos y choferes'!$A$2:$A$16,0)),0)))</f>
        <v/>
      </c>
      <c r="N670" s="18">
        <f>IF($C670="","",N(IFERROR(INDEX('Vehículos y choferes'!$G$2:$G$16,MATCH($C670,'Vehículos y choferes'!$A$2:$A$16,0)),0)))</f>
        <v/>
      </c>
      <c r="O670" s="18">
        <f>IF(AND($D670="",$E670=""),"",N($G670)*(IF($D670="",0,IFERROR(INDEX('Vehículos y choferes'!$J$2:$J$31,MATCH($D670,'Vehículos y choferes'!$I$2:$I$31,0)),0))+IF($E670="",0,IFERROR(INDEX('Vehículos y choferes'!$J$2:$J$31,MATCH($E670,'Vehículos y choferes'!$I$2:$I$31,0)),0))))</f>
        <v/>
      </c>
      <c r="P670" s="18">
        <f>IF(AND($C670="",$D670=""),"",N($K670)+N($L670)+N($M670)+N($N670)+N($O670))</f>
        <v/>
      </c>
      <c r="Q670" s="18">
        <f>IF(OR($P670="",N($I670)=0),"",$P670/$I670)</f>
        <v/>
      </c>
      <c r="R670" s="18">
        <f>IF(OR($P670="",N($F670)=0),"",$P670/$F670)</f>
        <v/>
      </c>
      <c r="S670" s="21">
        <f>IF(OR($P670="",N($J670)=0),"",$P670/$J670)</f>
        <v/>
      </c>
      <c r="T670" s="22">
        <f>IF($S670="","",IF($S670&lt;=Configuración!$C$3,"En objetivo",IF($S670&lt;=Configuración!$C$4,"Alerta","Crítico")))</f>
        <v/>
      </c>
      <c r="U670" s="18">
        <f>IF(OR($Q670="",N(Configuración!$C$3)=0),"",$Q670/Configuración!$C$3)</f>
        <v/>
      </c>
      <c r="V670" s="22">
        <f>IF(OR($H670="",$I670=""),"",MAX(0,$H670-$I670))</f>
        <v/>
      </c>
      <c r="W670" s="16" t="n"/>
    </row>
    <row r="671">
      <c r="A671" s="19" t="n"/>
      <c r="B671" s="16" t="n"/>
      <c r="C671" s="16" t="n"/>
      <c r="D671" s="16" t="n"/>
      <c r="E671" s="16" t="n"/>
      <c r="F671" s="20" t="n"/>
      <c r="G671" s="20" t="n"/>
      <c r="H671" s="16" t="n"/>
      <c r="I671" s="16" t="n"/>
      <c r="J671" s="17" t="n"/>
      <c r="K671" s="17" t="n"/>
      <c r="L671" s="18">
        <f>IF($C671="","",N($F671)*N(IFERROR(INDEX('Vehículos y choferes'!$B$2:$B$16,MATCH($C671,'Vehículos y choferes'!$A$2:$A$16,0)),0))/100*N(IFERROR(INDEX('Vehículos y choferes'!$C$2:$C$16,MATCH($C671,'Vehículos y choferes'!$A$2:$A$16,0)),0)))</f>
        <v/>
      </c>
      <c r="M671" s="18">
        <f>IF($C671="","",N($F671)*N(IFERROR(INDEX('Vehículos y choferes'!$E$2:$E$16,MATCH($C671,'Vehículos y choferes'!$A$2:$A$16,0)),0)))</f>
        <v/>
      </c>
      <c r="N671" s="18">
        <f>IF($C671="","",N(IFERROR(INDEX('Vehículos y choferes'!$G$2:$G$16,MATCH($C671,'Vehículos y choferes'!$A$2:$A$16,0)),0)))</f>
        <v/>
      </c>
      <c r="O671" s="18">
        <f>IF(AND($D671="",$E671=""),"",N($G671)*(IF($D671="",0,IFERROR(INDEX('Vehículos y choferes'!$J$2:$J$31,MATCH($D671,'Vehículos y choferes'!$I$2:$I$31,0)),0))+IF($E671="",0,IFERROR(INDEX('Vehículos y choferes'!$J$2:$J$31,MATCH($E671,'Vehículos y choferes'!$I$2:$I$31,0)),0))))</f>
        <v/>
      </c>
      <c r="P671" s="18">
        <f>IF(AND($C671="",$D671=""),"",N($K671)+N($L671)+N($M671)+N($N671)+N($O671))</f>
        <v/>
      </c>
      <c r="Q671" s="18">
        <f>IF(OR($P671="",N($I671)=0),"",$P671/$I671)</f>
        <v/>
      </c>
      <c r="R671" s="18">
        <f>IF(OR($P671="",N($F671)=0),"",$P671/$F671)</f>
        <v/>
      </c>
      <c r="S671" s="21">
        <f>IF(OR($P671="",N($J671)=0),"",$P671/$J671)</f>
        <v/>
      </c>
      <c r="T671" s="22">
        <f>IF($S671="","",IF($S671&lt;=Configuración!$C$3,"En objetivo",IF($S671&lt;=Configuración!$C$4,"Alerta","Crítico")))</f>
        <v/>
      </c>
      <c r="U671" s="18">
        <f>IF(OR($Q671="",N(Configuración!$C$3)=0),"",$Q671/Configuración!$C$3)</f>
        <v/>
      </c>
      <c r="V671" s="22">
        <f>IF(OR($H671="",$I671=""),"",MAX(0,$H671-$I671))</f>
        <v/>
      </c>
      <c r="W671" s="16" t="n"/>
    </row>
    <row r="672">
      <c r="A672" s="19" t="n"/>
      <c r="B672" s="16" t="n"/>
      <c r="C672" s="16" t="n"/>
      <c r="D672" s="16" t="n"/>
      <c r="E672" s="16" t="n"/>
      <c r="F672" s="20" t="n"/>
      <c r="G672" s="20" t="n"/>
      <c r="H672" s="16" t="n"/>
      <c r="I672" s="16" t="n"/>
      <c r="J672" s="17" t="n"/>
      <c r="K672" s="17" t="n"/>
      <c r="L672" s="18">
        <f>IF($C672="","",N($F672)*N(IFERROR(INDEX('Vehículos y choferes'!$B$2:$B$16,MATCH($C672,'Vehículos y choferes'!$A$2:$A$16,0)),0))/100*N(IFERROR(INDEX('Vehículos y choferes'!$C$2:$C$16,MATCH($C672,'Vehículos y choferes'!$A$2:$A$16,0)),0)))</f>
        <v/>
      </c>
      <c r="M672" s="18">
        <f>IF($C672="","",N($F672)*N(IFERROR(INDEX('Vehículos y choferes'!$E$2:$E$16,MATCH($C672,'Vehículos y choferes'!$A$2:$A$16,0)),0)))</f>
        <v/>
      </c>
      <c r="N672" s="18">
        <f>IF($C672="","",N(IFERROR(INDEX('Vehículos y choferes'!$G$2:$G$16,MATCH($C672,'Vehículos y choferes'!$A$2:$A$16,0)),0)))</f>
        <v/>
      </c>
      <c r="O672" s="18">
        <f>IF(AND($D672="",$E672=""),"",N($G672)*(IF($D672="",0,IFERROR(INDEX('Vehículos y choferes'!$J$2:$J$31,MATCH($D672,'Vehículos y choferes'!$I$2:$I$31,0)),0))+IF($E672="",0,IFERROR(INDEX('Vehículos y choferes'!$J$2:$J$31,MATCH($E672,'Vehículos y choferes'!$I$2:$I$31,0)),0))))</f>
        <v/>
      </c>
      <c r="P672" s="18">
        <f>IF(AND($C672="",$D672=""),"",N($K672)+N($L672)+N($M672)+N($N672)+N($O672))</f>
        <v/>
      </c>
      <c r="Q672" s="18">
        <f>IF(OR($P672="",N($I672)=0),"",$P672/$I672)</f>
        <v/>
      </c>
      <c r="R672" s="18">
        <f>IF(OR($P672="",N($F672)=0),"",$P672/$F672)</f>
        <v/>
      </c>
      <c r="S672" s="21">
        <f>IF(OR($P672="",N($J672)=0),"",$P672/$J672)</f>
        <v/>
      </c>
      <c r="T672" s="22">
        <f>IF($S672="","",IF($S672&lt;=Configuración!$C$3,"En objetivo",IF($S672&lt;=Configuración!$C$4,"Alerta","Crítico")))</f>
        <v/>
      </c>
      <c r="U672" s="18">
        <f>IF(OR($Q672="",N(Configuración!$C$3)=0),"",$Q672/Configuración!$C$3)</f>
        <v/>
      </c>
      <c r="V672" s="22">
        <f>IF(OR($H672="",$I672=""),"",MAX(0,$H672-$I672))</f>
        <v/>
      </c>
      <c r="W672" s="16" t="n"/>
    </row>
    <row r="673">
      <c r="A673" s="19" t="n"/>
      <c r="B673" s="16" t="n"/>
      <c r="C673" s="16" t="n"/>
      <c r="D673" s="16" t="n"/>
      <c r="E673" s="16" t="n"/>
      <c r="F673" s="20" t="n"/>
      <c r="G673" s="20" t="n"/>
      <c r="H673" s="16" t="n"/>
      <c r="I673" s="16" t="n"/>
      <c r="J673" s="17" t="n"/>
      <c r="K673" s="17" t="n"/>
      <c r="L673" s="18">
        <f>IF($C673="","",N($F673)*N(IFERROR(INDEX('Vehículos y choferes'!$B$2:$B$16,MATCH($C673,'Vehículos y choferes'!$A$2:$A$16,0)),0))/100*N(IFERROR(INDEX('Vehículos y choferes'!$C$2:$C$16,MATCH($C673,'Vehículos y choferes'!$A$2:$A$16,0)),0)))</f>
        <v/>
      </c>
      <c r="M673" s="18">
        <f>IF($C673="","",N($F673)*N(IFERROR(INDEX('Vehículos y choferes'!$E$2:$E$16,MATCH($C673,'Vehículos y choferes'!$A$2:$A$16,0)),0)))</f>
        <v/>
      </c>
      <c r="N673" s="18">
        <f>IF($C673="","",N(IFERROR(INDEX('Vehículos y choferes'!$G$2:$G$16,MATCH($C673,'Vehículos y choferes'!$A$2:$A$16,0)),0)))</f>
        <v/>
      </c>
      <c r="O673" s="18">
        <f>IF(AND($D673="",$E673=""),"",N($G673)*(IF($D673="",0,IFERROR(INDEX('Vehículos y choferes'!$J$2:$J$31,MATCH($D673,'Vehículos y choferes'!$I$2:$I$31,0)),0))+IF($E673="",0,IFERROR(INDEX('Vehículos y choferes'!$J$2:$J$31,MATCH($E673,'Vehículos y choferes'!$I$2:$I$31,0)),0))))</f>
        <v/>
      </c>
      <c r="P673" s="18">
        <f>IF(AND($C673="",$D673=""),"",N($K673)+N($L673)+N($M673)+N($N673)+N($O673))</f>
        <v/>
      </c>
      <c r="Q673" s="18">
        <f>IF(OR($P673="",N($I673)=0),"",$P673/$I673)</f>
        <v/>
      </c>
      <c r="R673" s="18">
        <f>IF(OR($P673="",N($F673)=0),"",$P673/$F673)</f>
        <v/>
      </c>
      <c r="S673" s="21">
        <f>IF(OR($P673="",N($J673)=0),"",$P673/$J673)</f>
        <v/>
      </c>
      <c r="T673" s="22">
        <f>IF($S673="","",IF($S673&lt;=Configuración!$C$3,"En objetivo",IF($S673&lt;=Configuración!$C$4,"Alerta","Crítico")))</f>
        <v/>
      </c>
      <c r="U673" s="18">
        <f>IF(OR($Q673="",N(Configuración!$C$3)=0),"",$Q673/Configuración!$C$3)</f>
        <v/>
      </c>
      <c r="V673" s="22">
        <f>IF(OR($H673="",$I673=""),"",MAX(0,$H673-$I673))</f>
        <v/>
      </c>
      <c r="W673" s="16" t="n"/>
    </row>
    <row r="674">
      <c r="A674" s="19" t="n"/>
      <c r="B674" s="16" t="n"/>
      <c r="C674" s="16" t="n"/>
      <c r="D674" s="16" t="n"/>
      <c r="E674" s="16" t="n"/>
      <c r="F674" s="20" t="n"/>
      <c r="G674" s="20" t="n"/>
      <c r="H674" s="16" t="n"/>
      <c r="I674" s="16" t="n"/>
      <c r="J674" s="17" t="n"/>
      <c r="K674" s="17" t="n"/>
      <c r="L674" s="18">
        <f>IF($C674="","",N($F674)*N(IFERROR(INDEX('Vehículos y choferes'!$B$2:$B$16,MATCH($C674,'Vehículos y choferes'!$A$2:$A$16,0)),0))/100*N(IFERROR(INDEX('Vehículos y choferes'!$C$2:$C$16,MATCH($C674,'Vehículos y choferes'!$A$2:$A$16,0)),0)))</f>
        <v/>
      </c>
      <c r="M674" s="18">
        <f>IF($C674="","",N($F674)*N(IFERROR(INDEX('Vehículos y choferes'!$E$2:$E$16,MATCH($C674,'Vehículos y choferes'!$A$2:$A$16,0)),0)))</f>
        <v/>
      </c>
      <c r="N674" s="18">
        <f>IF($C674="","",N(IFERROR(INDEX('Vehículos y choferes'!$G$2:$G$16,MATCH($C674,'Vehículos y choferes'!$A$2:$A$16,0)),0)))</f>
        <v/>
      </c>
      <c r="O674" s="18">
        <f>IF(AND($D674="",$E674=""),"",N($G674)*(IF($D674="",0,IFERROR(INDEX('Vehículos y choferes'!$J$2:$J$31,MATCH($D674,'Vehículos y choferes'!$I$2:$I$31,0)),0))+IF($E674="",0,IFERROR(INDEX('Vehículos y choferes'!$J$2:$J$31,MATCH($E674,'Vehículos y choferes'!$I$2:$I$31,0)),0))))</f>
        <v/>
      </c>
      <c r="P674" s="18">
        <f>IF(AND($C674="",$D674=""),"",N($K674)+N($L674)+N($M674)+N($N674)+N($O674))</f>
        <v/>
      </c>
      <c r="Q674" s="18">
        <f>IF(OR($P674="",N($I674)=0),"",$P674/$I674)</f>
        <v/>
      </c>
      <c r="R674" s="18">
        <f>IF(OR($P674="",N($F674)=0),"",$P674/$F674)</f>
        <v/>
      </c>
      <c r="S674" s="21">
        <f>IF(OR($P674="",N($J674)=0),"",$P674/$J674)</f>
        <v/>
      </c>
      <c r="T674" s="22">
        <f>IF($S674="","",IF($S674&lt;=Configuración!$C$3,"En objetivo",IF($S674&lt;=Configuración!$C$4,"Alerta","Crítico")))</f>
        <v/>
      </c>
      <c r="U674" s="18">
        <f>IF(OR($Q674="",N(Configuración!$C$3)=0),"",$Q674/Configuración!$C$3)</f>
        <v/>
      </c>
      <c r="V674" s="22">
        <f>IF(OR($H674="",$I674=""),"",MAX(0,$H674-$I674))</f>
        <v/>
      </c>
      <c r="W674" s="16" t="n"/>
    </row>
    <row r="675">
      <c r="A675" s="19" t="n"/>
      <c r="B675" s="16" t="n"/>
      <c r="C675" s="16" t="n"/>
      <c r="D675" s="16" t="n"/>
      <c r="E675" s="16" t="n"/>
      <c r="F675" s="20" t="n"/>
      <c r="G675" s="20" t="n"/>
      <c r="H675" s="16" t="n"/>
      <c r="I675" s="16" t="n"/>
      <c r="J675" s="17" t="n"/>
      <c r="K675" s="17" t="n"/>
      <c r="L675" s="18">
        <f>IF($C675="","",N($F675)*N(IFERROR(INDEX('Vehículos y choferes'!$B$2:$B$16,MATCH($C675,'Vehículos y choferes'!$A$2:$A$16,0)),0))/100*N(IFERROR(INDEX('Vehículos y choferes'!$C$2:$C$16,MATCH($C675,'Vehículos y choferes'!$A$2:$A$16,0)),0)))</f>
        <v/>
      </c>
      <c r="M675" s="18">
        <f>IF($C675="","",N($F675)*N(IFERROR(INDEX('Vehículos y choferes'!$E$2:$E$16,MATCH($C675,'Vehículos y choferes'!$A$2:$A$16,0)),0)))</f>
        <v/>
      </c>
      <c r="N675" s="18">
        <f>IF($C675="","",N(IFERROR(INDEX('Vehículos y choferes'!$G$2:$G$16,MATCH($C675,'Vehículos y choferes'!$A$2:$A$16,0)),0)))</f>
        <v/>
      </c>
      <c r="O675" s="18">
        <f>IF(AND($D675="",$E675=""),"",N($G675)*(IF($D675="",0,IFERROR(INDEX('Vehículos y choferes'!$J$2:$J$31,MATCH($D675,'Vehículos y choferes'!$I$2:$I$31,0)),0))+IF($E675="",0,IFERROR(INDEX('Vehículos y choferes'!$J$2:$J$31,MATCH($E675,'Vehículos y choferes'!$I$2:$I$31,0)),0))))</f>
        <v/>
      </c>
      <c r="P675" s="18">
        <f>IF(AND($C675="",$D675=""),"",N($K675)+N($L675)+N($M675)+N($N675)+N($O675))</f>
        <v/>
      </c>
      <c r="Q675" s="18">
        <f>IF(OR($P675="",N($I675)=0),"",$P675/$I675)</f>
        <v/>
      </c>
      <c r="R675" s="18">
        <f>IF(OR($P675="",N($F675)=0),"",$P675/$F675)</f>
        <v/>
      </c>
      <c r="S675" s="21">
        <f>IF(OR($P675="",N($J675)=0),"",$P675/$J675)</f>
        <v/>
      </c>
      <c r="T675" s="22">
        <f>IF($S675="","",IF($S675&lt;=Configuración!$C$3,"En objetivo",IF($S675&lt;=Configuración!$C$4,"Alerta","Crítico")))</f>
        <v/>
      </c>
      <c r="U675" s="18">
        <f>IF(OR($Q675="",N(Configuración!$C$3)=0),"",$Q675/Configuración!$C$3)</f>
        <v/>
      </c>
      <c r="V675" s="22">
        <f>IF(OR($H675="",$I675=""),"",MAX(0,$H675-$I675))</f>
        <v/>
      </c>
      <c r="W675" s="16" t="n"/>
    </row>
    <row r="676">
      <c r="A676" s="19" t="n"/>
      <c r="B676" s="16" t="n"/>
      <c r="C676" s="16" t="n"/>
      <c r="D676" s="16" t="n"/>
      <c r="E676" s="16" t="n"/>
      <c r="F676" s="20" t="n"/>
      <c r="G676" s="20" t="n"/>
      <c r="H676" s="16" t="n"/>
      <c r="I676" s="16" t="n"/>
      <c r="J676" s="17" t="n"/>
      <c r="K676" s="17" t="n"/>
      <c r="L676" s="18">
        <f>IF($C676="","",N($F676)*N(IFERROR(INDEX('Vehículos y choferes'!$B$2:$B$16,MATCH($C676,'Vehículos y choferes'!$A$2:$A$16,0)),0))/100*N(IFERROR(INDEX('Vehículos y choferes'!$C$2:$C$16,MATCH($C676,'Vehículos y choferes'!$A$2:$A$16,0)),0)))</f>
        <v/>
      </c>
      <c r="M676" s="18">
        <f>IF($C676="","",N($F676)*N(IFERROR(INDEX('Vehículos y choferes'!$E$2:$E$16,MATCH($C676,'Vehículos y choferes'!$A$2:$A$16,0)),0)))</f>
        <v/>
      </c>
      <c r="N676" s="18">
        <f>IF($C676="","",N(IFERROR(INDEX('Vehículos y choferes'!$G$2:$G$16,MATCH($C676,'Vehículos y choferes'!$A$2:$A$16,0)),0)))</f>
        <v/>
      </c>
      <c r="O676" s="18">
        <f>IF(AND($D676="",$E676=""),"",N($G676)*(IF($D676="",0,IFERROR(INDEX('Vehículos y choferes'!$J$2:$J$31,MATCH($D676,'Vehículos y choferes'!$I$2:$I$31,0)),0))+IF($E676="",0,IFERROR(INDEX('Vehículos y choferes'!$J$2:$J$31,MATCH($E676,'Vehículos y choferes'!$I$2:$I$31,0)),0))))</f>
        <v/>
      </c>
      <c r="P676" s="18">
        <f>IF(AND($C676="",$D676=""),"",N($K676)+N($L676)+N($M676)+N($N676)+N($O676))</f>
        <v/>
      </c>
      <c r="Q676" s="18">
        <f>IF(OR($P676="",N($I676)=0),"",$P676/$I676)</f>
        <v/>
      </c>
      <c r="R676" s="18">
        <f>IF(OR($P676="",N($F676)=0),"",$P676/$F676)</f>
        <v/>
      </c>
      <c r="S676" s="21">
        <f>IF(OR($P676="",N($J676)=0),"",$P676/$J676)</f>
        <v/>
      </c>
      <c r="T676" s="22">
        <f>IF($S676="","",IF($S676&lt;=Configuración!$C$3,"En objetivo",IF($S676&lt;=Configuración!$C$4,"Alerta","Crítico")))</f>
        <v/>
      </c>
      <c r="U676" s="18">
        <f>IF(OR($Q676="",N(Configuración!$C$3)=0),"",$Q676/Configuración!$C$3)</f>
        <v/>
      </c>
      <c r="V676" s="22">
        <f>IF(OR($H676="",$I676=""),"",MAX(0,$H676-$I676))</f>
        <v/>
      </c>
      <c r="W676" s="16" t="n"/>
    </row>
    <row r="677">
      <c r="A677" s="19" t="n"/>
      <c r="B677" s="16" t="n"/>
      <c r="C677" s="16" t="n"/>
      <c r="D677" s="16" t="n"/>
      <c r="E677" s="16" t="n"/>
      <c r="F677" s="20" t="n"/>
      <c r="G677" s="20" t="n"/>
      <c r="H677" s="16" t="n"/>
      <c r="I677" s="16" t="n"/>
      <c r="J677" s="17" t="n"/>
      <c r="K677" s="17" t="n"/>
      <c r="L677" s="18">
        <f>IF($C677="","",N($F677)*N(IFERROR(INDEX('Vehículos y choferes'!$B$2:$B$16,MATCH($C677,'Vehículos y choferes'!$A$2:$A$16,0)),0))/100*N(IFERROR(INDEX('Vehículos y choferes'!$C$2:$C$16,MATCH($C677,'Vehículos y choferes'!$A$2:$A$16,0)),0)))</f>
        <v/>
      </c>
      <c r="M677" s="18">
        <f>IF($C677="","",N($F677)*N(IFERROR(INDEX('Vehículos y choferes'!$E$2:$E$16,MATCH($C677,'Vehículos y choferes'!$A$2:$A$16,0)),0)))</f>
        <v/>
      </c>
      <c r="N677" s="18">
        <f>IF($C677="","",N(IFERROR(INDEX('Vehículos y choferes'!$G$2:$G$16,MATCH($C677,'Vehículos y choferes'!$A$2:$A$16,0)),0)))</f>
        <v/>
      </c>
      <c r="O677" s="18">
        <f>IF(AND($D677="",$E677=""),"",N($G677)*(IF($D677="",0,IFERROR(INDEX('Vehículos y choferes'!$J$2:$J$31,MATCH($D677,'Vehículos y choferes'!$I$2:$I$31,0)),0))+IF($E677="",0,IFERROR(INDEX('Vehículos y choferes'!$J$2:$J$31,MATCH($E677,'Vehículos y choferes'!$I$2:$I$31,0)),0))))</f>
        <v/>
      </c>
      <c r="P677" s="18">
        <f>IF(AND($C677="",$D677=""),"",N($K677)+N($L677)+N($M677)+N($N677)+N($O677))</f>
        <v/>
      </c>
      <c r="Q677" s="18">
        <f>IF(OR($P677="",N($I677)=0),"",$P677/$I677)</f>
        <v/>
      </c>
      <c r="R677" s="18">
        <f>IF(OR($P677="",N($F677)=0),"",$P677/$F677)</f>
        <v/>
      </c>
      <c r="S677" s="21">
        <f>IF(OR($P677="",N($J677)=0),"",$P677/$J677)</f>
        <v/>
      </c>
      <c r="T677" s="22">
        <f>IF($S677="","",IF($S677&lt;=Configuración!$C$3,"En objetivo",IF($S677&lt;=Configuración!$C$4,"Alerta","Crítico")))</f>
        <v/>
      </c>
      <c r="U677" s="18">
        <f>IF(OR($Q677="",N(Configuración!$C$3)=0),"",$Q677/Configuración!$C$3)</f>
        <v/>
      </c>
      <c r="V677" s="22">
        <f>IF(OR($H677="",$I677=""),"",MAX(0,$H677-$I677))</f>
        <v/>
      </c>
      <c r="W677" s="16" t="n"/>
    </row>
    <row r="678">
      <c r="A678" s="19" t="n"/>
      <c r="B678" s="16" t="n"/>
      <c r="C678" s="16" t="n"/>
      <c r="D678" s="16" t="n"/>
      <c r="E678" s="16" t="n"/>
      <c r="F678" s="20" t="n"/>
      <c r="G678" s="20" t="n"/>
      <c r="H678" s="16" t="n"/>
      <c r="I678" s="16" t="n"/>
      <c r="J678" s="17" t="n"/>
      <c r="K678" s="17" t="n"/>
      <c r="L678" s="18">
        <f>IF($C678="","",N($F678)*N(IFERROR(INDEX('Vehículos y choferes'!$B$2:$B$16,MATCH($C678,'Vehículos y choferes'!$A$2:$A$16,0)),0))/100*N(IFERROR(INDEX('Vehículos y choferes'!$C$2:$C$16,MATCH($C678,'Vehículos y choferes'!$A$2:$A$16,0)),0)))</f>
        <v/>
      </c>
      <c r="M678" s="18">
        <f>IF($C678="","",N($F678)*N(IFERROR(INDEX('Vehículos y choferes'!$E$2:$E$16,MATCH($C678,'Vehículos y choferes'!$A$2:$A$16,0)),0)))</f>
        <v/>
      </c>
      <c r="N678" s="18">
        <f>IF($C678="","",N(IFERROR(INDEX('Vehículos y choferes'!$G$2:$G$16,MATCH($C678,'Vehículos y choferes'!$A$2:$A$16,0)),0)))</f>
        <v/>
      </c>
      <c r="O678" s="18">
        <f>IF(AND($D678="",$E678=""),"",N($G678)*(IF($D678="",0,IFERROR(INDEX('Vehículos y choferes'!$J$2:$J$31,MATCH($D678,'Vehículos y choferes'!$I$2:$I$31,0)),0))+IF($E678="",0,IFERROR(INDEX('Vehículos y choferes'!$J$2:$J$31,MATCH($E678,'Vehículos y choferes'!$I$2:$I$31,0)),0))))</f>
        <v/>
      </c>
      <c r="P678" s="18">
        <f>IF(AND($C678="",$D678=""),"",N($K678)+N($L678)+N($M678)+N($N678)+N($O678))</f>
        <v/>
      </c>
      <c r="Q678" s="18">
        <f>IF(OR($P678="",N($I678)=0),"",$P678/$I678)</f>
        <v/>
      </c>
      <c r="R678" s="18">
        <f>IF(OR($P678="",N($F678)=0),"",$P678/$F678)</f>
        <v/>
      </c>
      <c r="S678" s="21">
        <f>IF(OR($P678="",N($J678)=0),"",$P678/$J678)</f>
        <v/>
      </c>
      <c r="T678" s="22">
        <f>IF($S678="","",IF($S678&lt;=Configuración!$C$3,"En objetivo",IF($S678&lt;=Configuración!$C$4,"Alerta","Crítico")))</f>
        <v/>
      </c>
      <c r="U678" s="18">
        <f>IF(OR($Q678="",N(Configuración!$C$3)=0),"",$Q678/Configuración!$C$3)</f>
        <v/>
      </c>
      <c r="V678" s="22">
        <f>IF(OR($H678="",$I678=""),"",MAX(0,$H678-$I678))</f>
        <v/>
      </c>
      <c r="W678" s="16" t="n"/>
    </row>
    <row r="679">
      <c r="A679" s="19" t="n"/>
      <c r="B679" s="16" t="n"/>
      <c r="C679" s="16" t="n"/>
      <c r="D679" s="16" t="n"/>
      <c r="E679" s="16" t="n"/>
      <c r="F679" s="20" t="n"/>
      <c r="G679" s="20" t="n"/>
      <c r="H679" s="16" t="n"/>
      <c r="I679" s="16" t="n"/>
      <c r="J679" s="17" t="n"/>
      <c r="K679" s="17" t="n"/>
      <c r="L679" s="18">
        <f>IF($C679="","",N($F679)*N(IFERROR(INDEX('Vehículos y choferes'!$B$2:$B$16,MATCH($C679,'Vehículos y choferes'!$A$2:$A$16,0)),0))/100*N(IFERROR(INDEX('Vehículos y choferes'!$C$2:$C$16,MATCH($C679,'Vehículos y choferes'!$A$2:$A$16,0)),0)))</f>
        <v/>
      </c>
      <c r="M679" s="18">
        <f>IF($C679="","",N($F679)*N(IFERROR(INDEX('Vehículos y choferes'!$E$2:$E$16,MATCH($C679,'Vehículos y choferes'!$A$2:$A$16,0)),0)))</f>
        <v/>
      </c>
      <c r="N679" s="18">
        <f>IF($C679="","",N(IFERROR(INDEX('Vehículos y choferes'!$G$2:$G$16,MATCH($C679,'Vehículos y choferes'!$A$2:$A$16,0)),0)))</f>
        <v/>
      </c>
      <c r="O679" s="18">
        <f>IF(AND($D679="",$E679=""),"",N($G679)*(IF($D679="",0,IFERROR(INDEX('Vehículos y choferes'!$J$2:$J$31,MATCH($D679,'Vehículos y choferes'!$I$2:$I$31,0)),0))+IF($E679="",0,IFERROR(INDEX('Vehículos y choferes'!$J$2:$J$31,MATCH($E679,'Vehículos y choferes'!$I$2:$I$31,0)),0))))</f>
        <v/>
      </c>
      <c r="P679" s="18">
        <f>IF(AND($C679="",$D679=""),"",N($K679)+N($L679)+N($M679)+N($N679)+N($O679))</f>
        <v/>
      </c>
      <c r="Q679" s="18">
        <f>IF(OR($P679="",N($I679)=0),"",$P679/$I679)</f>
        <v/>
      </c>
      <c r="R679" s="18">
        <f>IF(OR($P679="",N($F679)=0),"",$P679/$F679)</f>
        <v/>
      </c>
      <c r="S679" s="21">
        <f>IF(OR($P679="",N($J679)=0),"",$P679/$J679)</f>
        <v/>
      </c>
      <c r="T679" s="22">
        <f>IF($S679="","",IF($S679&lt;=Configuración!$C$3,"En objetivo",IF($S679&lt;=Configuración!$C$4,"Alerta","Crítico")))</f>
        <v/>
      </c>
      <c r="U679" s="18">
        <f>IF(OR($Q679="",N(Configuración!$C$3)=0),"",$Q679/Configuración!$C$3)</f>
        <v/>
      </c>
      <c r="V679" s="22">
        <f>IF(OR($H679="",$I679=""),"",MAX(0,$H679-$I679))</f>
        <v/>
      </c>
      <c r="W679" s="16" t="n"/>
    </row>
    <row r="680">
      <c r="A680" s="19" t="n"/>
      <c r="B680" s="16" t="n"/>
      <c r="C680" s="16" t="n"/>
      <c r="D680" s="16" t="n"/>
      <c r="E680" s="16" t="n"/>
      <c r="F680" s="20" t="n"/>
      <c r="G680" s="20" t="n"/>
      <c r="H680" s="16" t="n"/>
      <c r="I680" s="16" t="n"/>
      <c r="J680" s="17" t="n"/>
      <c r="K680" s="17" t="n"/>
      <c r="L680" s="18">
        <f>IF($C680="","",N($F680)*N(IFERROR(INDEX('Vehículos y choferes'!$B$2:$B$16,MATCH($C680,'Vehículos y choferes'!$A$2:$A$16,0)),0))/100*N(IFERROR(INDEX('Vehículos y choferes'!$C$2:$C$16,MATCH($C680,'Vehículos y choferes'!$A$2:$A$16,0)),0)))</f>
        <v/>
      </c>
      <c r="M680" s="18">
        <f>IF($C680="","",N($F680)*N(IFERROR(INDEX('Vehículos y choferes'!$E$2:$E$16,MATCH($C680,'Vehículos y choferes'!$A$2:$A$16,0)),0)))</f>
        <v/>
      </c>
      <c r="N680" s="18">
        <f>IF($C680="","",N(IFERROR(INDEX('Vehículos y choferes'!$G$2:$G$16,MATCH($C680,'Vehículos y choferes'!$A$2:$A$16,0)),0)))</f>
        <v/>
      </c>
      <c r="O680" s="18">
        <f>IF(AND($D680="",$E680=""),"",N($G680)*(IF($D680="",0,IFERROR(INDEX('Vehículos y choferes'!$J$2:$J$31,MATCH($D680,'Vehículos y choferes'!$I$2:$I$31,0)),0))+IF($E680="",0,IFERROR(INDEX('Vehículos y choferes'!$J$2:$J$31,MATCH($E680,'Vehículos y choferes'!$I$2:$I$31,0)),0))))</f>
        <v/>
      </c>
      <c r="P680" s="18">
        <f>IF(AND($C680="",$D680=""),"",N($K680)+N($L680)+N($M680)+N($N680)+N($O680))</f>
        <v/>
      </c>
      <c r="Q680" s="18">
        <f>IF(OR($P680="",N($I680)=0),"",$P680/$I680)</f>
        <v/>
      </c>
      <c r="R680" s="18">
        <f>IF(OR($P680="",N($F680)=0),"",$P680/$F680)</f>
        <v/>
      </c>
      <c r="S680" s="21">
        <f>IF(OR($P680="",N($J680)=0),"",$P680/$J680)</f>
        <v/>
      </c>
      <c r="T680" s="22">
        <f>IF($S680="","",IF($S680&lt;=Configuración!$C$3,"En objetivo",IF($S680&lt;=Configuración!$C$4,"Alerta","Crítico")))</f>
        <v/>
      </c>
      <c r="U680" s="18">
        <f>IF(OR($Q680="",N(Configuración!$C$3)=0),"",$Q680/Configuración!$C$3)</f>
        <v/>
      </c>
      <c r="V680" s="22">
        <f>IF(OR($H680="",$I680=""),"",MAX(0,$H680-$I680))</f>
        <v/>
      </c>
      <c r="W680" s="16" t="n"/>
    </row>
    <row r="681">
      <c r="A681" s="19" t="n"/>
      <c r="B681" s="16" t="n"/>
      <c r="C681" s="16" t="n"/>
      <c r="D681" s="16" t="n"/>
      <c r="E681" s="16" t="n"/>
      <c r="F681" s="20" t="n"/>
      <c r="G681" s="20" t="n"/>
      <c r="H681" s="16" t="n"/>
      <c r="I681" s="16" t="n"/>
      <c r="J681" s="17" t="n"/>
      <c r="K681" s="17" t="n"/>
      <c r="L681" s="18">
        <f>IF($C681="","",N($F681)*N(IFERROR(INDEX('Vehículos y choferes'!$B$2:$B$16,MATCH($C681,'Vehículos y choferes'!$A$2:$A$16,0)),0))/100*N(IFERROR(INDEX('Vehículos y choferes'!$C$2:$C$16,MATCH($C681,'Vehículos y choferes'!$A$2:$A$16,0)),0)))</f>
        <v/>
      </c>
      <c r="M681" s="18">
        <f>IF($C681="","",N($F681)*N(IFERROR(INDEX('Vehículos y choferes'!$E$2:$E$16,MATCH($C681,'Vehículos y choferes'!$A$2:$A$16,0)),0)))</f>
        <v/>
      </c>
      <c r="N681" s="18">
        <f>IF($C681="","",N(IFERROR(INDEX('Vehículos y choferes'!$G$2:$G$16,MATCH($C681,'Vehículos y choferes'!$A$2:$A$16,0)),0)))</f>
        <v/>
      </c>
      <c r="O681" s="18">
        <f>IF(AND($D681="",$E681=""),"",N($G681)*(IF($D681="",0,IFERROR(INDEX('Vehículos y choferes'!$J$2:$J$31,MATCH($D681,'Vehículos y choferes'!$I$2:$I$31,0)),0))+IF($E681="",0,IFERROR(INDEX('Vehículos y choferes'!$J$2:$J$31,MATCH($E681,'Vehículos y choferes'!$I$2:$I$31,0)),0))))</f>
        <v/>
      </c>
      <c r="P681" s="18">
        <f>IF(AND($C681="",$D681=""),"",N($K681)+N($L681)+N($M681)+N($N681)+N($O681))</f>
        <v/>
      </c>
      <c r="Q681" s="18">
        <f>IF(OR($P681="",N($I681)=0),"",$P681/$I681)</f>
        <v/>
      </c>
      <c r="R681" s="18">
        <f>IF(OR($P681="",N($F681)=0),"",$P681/$F681)</f>
        <v/>
      </c>
      <c r="S681" s="21">
        <f>IF(OR($P681="",N($J681)=0),"",$P681/$J681)</f>
        <v/>
      </c>
      <c r="T681" s="22">
        <f>IF($S681="","",IF($S681&lt;=Configuración!$C$3,"En objetivo",IF($S681&lt;=Configuración!$C$4,"Alerta","Crítico")))</f>
        <v/>
      </c>
      <c r="U681" s="18">
        <f>IF(OR($Q681="",N(Configuración!$C$3)=0),"",$Q681/Configuración!$C$3)</f>
        <v/>
      </c>
      <c r="V681" s="22">
        <f>IF(OR($H681="",$I681=""),"",MAX(0,$H681-$I681))</f>
        <v/>
      </c>
      <c r="W681" s="16" t="n"/>
    </row>
    <row r="682">
      <c r="A682" s="19" t="n"/>
      <c r="B682" s="16" t="n"/>
      <c r="C682" s="16" t="n"/>
      <c r="D682" s="16" t="n"/>
      <c r="E682" s="16" t="n"/>
      <c r="F682" s="20" t="n"/>
      <c r="G682" s="20" t="n"/>
      <c r="H682" s="16" t="n"/>
      <c r="I682" s="16" t="n"/>
      <c r="J682" s="17" t="n"/>
      <c r="K682" s="17" t="n"/>
      <c r="L682" s="18">
        <f>IF($C682="","",N($F682)*N(IFERROR(INDEX('Vehículos y choferes'!$B$2:$B$16,MATCH($C682,'Vehículos y choferes'!$A$2:$A$16,0)),0))/100*N(IFERROR(INDEX('Vehículos y choferes'!$C$2:$C$16,MATCH($C682,'Vehículos y choferes'!$A$2:$A$16,0)),0)))</f>
        <v/>
      </c>
      <c r="M682" s="18">
        <f>IF($C682="","",N($F682)*N(IFERROR(INDEX('Vehículos y choferes'!$E$2:$E$16,MATCH($C682,'Vehículos y choferes'!$A$2:$A$16,0)),0)))</f>
        <v/>
      </c>
      <c r="N682" s="18">
        <f>IF($C682="","",N(IFERROR(INDEX('Vehículos y choferes'!$G$2:$G$16,MATCH($C682,'Vehículos y choferes'!$A$2:$A$16,0)),0)))</f>
        <v/>
      </c>
      <c r="O682" s="18">
        <f>IF(AND($D682="",$E682=""),"",N($G682)*(IF($D682="",0,IFERROR(INDEX('Vehículos y choferes'!$J$2:$J$31,MATCH($D682,'Vehículos y choferes'!$I$2:$I$31,0)),0))+IF($E682="",0,IFERROR(INDEX('Vehículos y choferes'!$J$2:$J$31,MATCH($E682,'Vehículos y choferes'!$I$2:$I$31,0)),0))))</f>
        <v/>
      </c>
      <c r="P682" s="18">
        <f>IF(AND($C682="",$D682=""),"",N($K682)+N($L682)+N($M682)+N($N682)+N($O682))</f>
        <v/>
      </c>
      <c r="Q682" s="18">
        <f>IF(OR($P682="",N($I682)=0),"",$P682/$I682)</f>
        <v/>
      </c>
      <c r="R682" s="18">
        <f>IF(OR($P682="",N($F682)=0),"",$P682/$F682)</f>
        <v/>
      </c>
      <c r="S682" s="21">
        <f>IF(OR($P682="",N($J682)=0),"",$P682/$J682)</f>
        <v/>
      </c>
      <c r="T682" s="22">
        <f>IF($S682="","",IF($S682&lt;=Configuración!$C$3,"En objetivo",IF($S682&lt;=Configuración!$C$4,"Alerta","Crítico")))</f>
        <v/>
      </c>
      <c r="U682" s="18">
        <f>IF(OR($Q682="",N(Configuración!$C$3)=0),"",$Q682/Configuración!$C$3)</f>
        <v/>
      </c>
      <c r="V682" s="22">
        <f>IF(OR($H682="",$I682=""),"",MAX(0,$H682-$I682))</f>
        <v/>
      </c>
      <c r="W682" s="16" t="n"/>
    </row>
    <row r="683">
      <c r="A683" s="19" t="n"/>
      <c r="B683" s="16" t="n"/>
      <c r="C683" s="16" t="n"/>
      <c r="D683" s="16" t="n"/>
      <c r="E683" s="16" t="n"/>
      <c r="F683" s="20" t="n"/>
      <c r="G683" s="20" t="n"/>
      <c r="H683" s="16" t="n"/>
      <c r="I683" s="16" t="n"/>
      <c r="J683" s="17" t="n"/>
      <c r="K683" s="17" t="n"/>
      <c r="L683" s="18">
        <f>IF($C683="","",N($F683)*N(IFERROR(INDEX('Vehículos y choferes'!$B$2:$B$16,MATCH($C683,'Vehículos y choferes'!$A$2:$A$16,0)),0))/100*N(IFERROR(INDEX('Vehículos y choferes'!$C$2:$C$16,MATCH($C683,'Vehículos y choferes'!$A$2:$A$16,0)),0)))</f>
        <v/>
      </c>
      <c r="M683" s="18">
        <f>IF($C683="","",N($F683)*N(IFERROR(INDEX('Vehículos y choferes'!$E$2:$E$16,MATCH($C683,'Vehículos y choferes'!$A$2:$A$16,0)),0)))</f>
        <v/>
      </c>
      <c r="N683" s="18">
        <f>IF($C683="","",N(IFERROR(INDEX('Vehículos y choferes'!$G$2:$G$16,MATCH($C683,'Vehículos y choferes'!$A$2:$A$16,0)),0)))</f>
        <v/>
      </c>
      <c r="O683" s="18">
        <f>IF(AND($D683="",$E683=""),"",N($G683)*(IF($D683="",0,IFERROR(INDEX('Vehículos y choferes'!$J$2:$J$31,MATCH($D683,'Vehículos y choferes'!$I$2:$I$31,0)),0))+IF($E683="",0,IFERROR(INDEX('Vehículos y choferes'!$J$2:$J$31,MATCH($E683,'Vehículos y choferes'!$I$2:$I$31,0)),0))))</f>
        <v/>
      </c>
      <c r="P683" s="18">
        <f>IF(AND($C683="",$D683=""),"",N($K683)+N($L683)+N($M683)+N($N683)+N($O683))</f>
        <v/>
      </c>
      <c r="Q683" s="18">
        <f>IF(OR($P683="",N($I683)=0),"",$P683/$I683)</f>
        <v/>
      </c>
      <c r="R683" s="18">
        <f>IF(OR($P683="",N($F683)=0),"",$P683/$F683)</f>
        <v/>
      </c>
      <c r="S683" s="21">
        <f>IF(OR($P683="",N($J683)=0),"",$P683/$J683)</f>
        <v/>
      </c>
      <c r="T683" s="22">
        <f>IF($S683="","",IF($S683&lt;=Configuración!$C$3,"En objetivo",IF($S683&lt;=Configuración!$C$4,"Alerta","Crítico")))</f>
        <v/>
      </c>
      <c r="U683" s="18">
        <f>IF(OR($Q683="",N(Configuración!$C$3)=0),"",$Q683/Configuración!$C$3)</f>
        <v/>
      </c>
      <c r="V683" s="22">
        <f>IF(OR($H683="",$I683=""),"",MAX(0,$H683-$I683))</f>
        <v/>
      </c>
      <c r="W683" s="16" t="n"/>
    </row>
    <row r="684">
      <c r="A684" s="19" t="n"/>
      <c r="B684" s="16" t="n"/>
      <c r="C684" s="16" t="n"/>
      <c r="D684" s="16" t="n"/>
      <c r="E684" s="16" t="n"/>
      <c r="F684" s="20" t="n"/>
      <c r="G684" s="20" t="n"/>
      <c r="H684" s="16" t="n"/>
      <c r="I684" s="16" t="n"/>
      <c r="J684" s="17" t="n"/>
      <c r="K684" s="17" t="n"/>
      <c r="L684" s="18">
        <f>IF($C684="","",N($F684)*N(IFERROR(INDEX('Vehículos y choferes'!$B$2:$B$16,MATCH($C684,'Vehículos y choferes'!$A$2:$A$16,0)),0))/100*N(IFERROR(INDEX('Vehículos y choferes'!$C$2:$C$16,MATCH($C684,'Vehículos y choferes'!$A$2:$A$16,0)),0)))</f>
        <v/>
      </c>
      <c r="M684" s="18">
        <f>IF($C684="","",N($F684)*N(IFERROR(INDEX('Vehículos y choferes'!$E$2:$E$16,MATCH($C684,'Vehículos y choferes'!$A$2:$A$16,0)),0)))</f>
        <v/>
      </c>
      <c r="N684" s="18">
        <f>IF($C684="","",N(IFERROR(INDEX('Vehículos y choferes'!$G$2:$G$16,MATCH($C684,'Vehículos y choferes'!$A$2:$A$16,0)),0)))</f>
        <v/>
      </c>
      <c r="O684" s="18">
        <f>IF(AND($D684="",$E684=""),"",N($G684)*(IF($D684="",0,IFERROR(INDEX('Vehículos y choferes'!$J$2:$J$31,MATCH($D684,'Vehículos y choferes'!$I$2:$I$31,0)),0))+IF($E684="",0,IFERROR(INDEX('Vehículos y choferes'!$J$2:$J$31,MATCH($E684,'Vehículos y choferes'!$I$2:$I$31,0)),0))))</f>
        <v/>
      </c>
      <c r="P684" s="18">
        <f>IF(AND($C684="",$D684=""),"",N($K684)+N($L684)+N($M684)+N($N684)+N($O684))</f>
        <v/>
      </c>
      <c r="Q684" s="18">
        <f>IF(OR($P684="",N($I684)=0),"",$P684/$I684)</f>
        <v/>
      </c>
      <c r="R684" s="18">
        <f>IF(OR($P684="",N($F684)=0),"",$P684/$F684)</f>
        <v/>
      </c>
      <c r="S684" s="21">
        <f>IF(OR($P684="",N($J684)=0),"",$P684/$J684)</f>
        <v/>
      </c>
      <c r="T684" s="22">
        <f>IF($S684="","",IF($S684&lt;=Configuración!$C$3,"En objetivo",IF($S684&lt;=Configuración!$C$4,"Alerta","Crítico")))</f>
        <v/>
      </c>
      <c r="U684" s="18">
        <f>IF(OR($Q684="",N(Configuración!$C$3)=0),"",$Q684/Configuración!$C$3)</f>
        <v/>
      </c>
      <c r="V684" s="22">
        <f>IF(OR($H684="",$I684=""),"",MAX(0,$H684-$I684))</f>
        <v/>
      </c>
      <c r="W684" s="16" t="n"/>
    </row>
    <row r="685">
      <c r="A685" s="19" t="n"/>
      <c r="B685" s="16" t="n"/>
      <c r="C685" s="16" t="n"/>
      <c r="D685" s="16" t="n"/>
      <c r="E685" s="16" t="n"/>
      <c r="F685" s="20" t="n"/>
      <c r="G685" s="20" t="n"/>
      <c r="H685" s="16" t="n"/>
      <c r="I685" s="16" t="n"/>
      <c r="J685" s="17" t="n"/>
      <c r="K685" s="17" t="n"/>
      <c r="L685" s="18">
        <f>IF($C685="","",N($F685)*N(IFERROR(INDEX('Vehículos y choferes'!$B$2:$B$16,MATCH($C685,'Vehículos y choferes'!$A$2:$A$16,0)),0))/100*N(IFERROR(INDEX('Vehículos y choferes'!$C$2:$C$16,MATCH($C685,'Vehículos y choferes'!$A$2:$A$16,0)),0)))</f>
        <v/>
      </c>
      <c r="M685" s="18">
        <f>IF($C685="","",N($F685)*N(IFERROR(INDEX('Vehículos y choferes'!$E$2:$E$16,MATCH($C685,'Vehículos y choferes'!$A$2:$A$16,0)),0)))</f>
        <v/>
      </c>
      <c r="N685" s="18">
        <f>IF($C685="","",N(IFERROR(INDEX('Vehículos y choferes'!$G$2:$G$16,MATCH($C685,'Vehículos y choferes'!$A$2:$A$16,0)),0)))</f>
        <v/>
      </c>
      <c r="O685" s="18">
        <f>IF(AND($D685="",$E685=""),"",N($G685)*(IF($D685="",0,IFERROR(INDEX('Vehículos y choferes'!$J$2:$J$31,MATCH($D685,'Vehículos y choferes'!$I$2:$I$31,0)),0))+IF($E685="",0,IFERROR(INDEX('Vehículos y choferes'!$J$2:$J$31,MATCH($E685,'Vehículos y choferes'!$I$2:$I$31,0)),0))))</f>
        <v/>
      </c>
      <c r="P685" s="18">
        <f>IF(AND($C685="",$D685=""),"",N($K685)+N($L685)+N($M685)+N($N685)+N($O685))</f>
        <v/>
      </c>
      <c r="Q685" s="18">
        <f>IF(OR($P685="",N($I685)=0),"",$P685/$I685)</f>
        <v/>
      </c>
      <c r="R685" s="18">
        <f>IF(OR($P685="",N($F685)=0),"",$P685/$F685)</f>
        <v/>
      </c>
      <c r="S685" s="21">
        <f>IF(OR($P685="",N($J685)=0),"",$P685/$J685)</f>
        <v/>
      </c>
      <c r="T685" s="22">
        <f>IF($S685="","",IF($S685&lt;=Configuración!$C$3,"En objetivo",IF($S685&lt;=Configuración!$C$4,"Alerta","Crítico")))</f>
        <v/>
      </c>
      <c r="U685" s="18">
        <f>IF(OR($Q685="",N(Configuración!$C$3)=0),"",$Q685/Configuración!$C$3)</f>
        <v/>
      </c>
      <c r="V685" s="22">
        <f>IF(OR($H685="",$I685=""),"",MAX(0,$H685-$I685))</f>
        <v/>
      </c>
      <c r="W685" s="16" t="n"/>
    </row>
    <row r="686">
      <c r="A686" s="19" t="n"/>
      <c r="B686" s="16" t="n"/>
      <c r="C686" s="16" t="n"/>
      <c r="D686" s="16" t="n"/>
      <c r="E686" s="16" t="n"/>
      <c r="F686" s="20" t="n"/>
      <c r="G686" s="20" t="n"/>
      <c r="H686" s="16" t="n"/>
      <c r="I686" s="16" t="n"/>
      <c r="J686" s="17" t="n"/>
      <c r="K686" s="17" t="n"/>
      <c r="L686" s="18">
        <f>IF($C686="","",N($F686)*N(IFERROR(INDEX('Vehículos y choferes'!$B$2:$B$16,MATCH($C686,'Vehículos y choferes'!$A$2:$A$16,0)),0))/100*N(IFERROR(INDEX('Vehículos y choferes'!$C$2:$C$16,MATCH($C686,'Vehículos y choferes'!$A$2:$A$16,0)),0)))</f>
        <v/>
      </c>
      <c r="M686" s="18">
        <f>IF($C686="","",N($F686)*N(IFERROR(INDEX('Vehículos y choferes'!$E$2:$E$16,MATCH($C686,'Vehículos y choferes'!$A$2:$A$16,0)),0)))</f>
        <v/>
      </c>
      <c r="N686" s="18">
        <f>IF($C686="","",N(IFERROR(INDEX('Vehículos y choferes'!$G$2:$G$16,MATCH($C686,'Vehículos y choferes'!$A$2:$A$16,0)),0)))</f>
        <v/>
      </c>
      <c r="O686" s="18">
        <f>IF(AND($D686="",$E686=""),"",N($G686)*(IF($D686="",0,IFERROR(INDEX('Vehículos y choferes'!$J$2:$J$31,MATCH($D686,'Vehículos y choferes'!$I$2:$I$31,0)),0))+IF($E686="",0,IFERROR(INDEX('Vehículos y choferes'!$J$2:$J$31,MATCH($E686,'Vehículos y choferes'!$I$2:$I$31,0)),0))))</f>
        <v/>
      </c>
      <c r="P686" s="18">
        <f>IF(AND($C686="",$D686=""),"",N($K686)+N($L686)+N($M686)+N($N686)+N($O686))</f>
        <v/>
      </c>
      <c r="Q686" s="18">
        <f>IF(OR($P686="",N($I686)=0),"",$P686/$I686)</f>
        <v/>
      </c>
      <c r="R686" s="18">
        <f>IF(OR($P686="",N($F686)=0),"",$P686/$F686)</f>
        <v/>
      </c>
      <c r="S686" s="21">
        <f>IF(OR($P686="",N($J686)=0),"",$P686/$J686)</f>
        <v/>
      </c>
      <c r="T686" s="22">
        <f>IF($S686="","",IF($S686&lt;=Configuración!$C$3,"En objetivo",IF($S686&lt;=Configuración!$C$4,"Alerta","Crítico")))</f>
        <v/>
      </c>
      <c r="U686" s="18">
        <f>IF(OR($Q686="",N(Configuración!$C$3)=0),"",$Q686/Configuración!$C$3)</f>
        <v/>
      </c>
      <c r="V686" s="22">
        <f>IF(OR($H686="",$I686=""),"",MAX(0,$H686-$I686))</f>
        <v/>
      </c>
      <c r="W686" s="16" t="n"/>
    </row>
    <row r="687">
      <c r="A687" s="19" t="n"/>
      <c r="B687" s="16" t="n"/>
      <c r="C687" s="16" t="n"/>
      <c r="D687" s="16" t="n"/>
      <c r="E687" s="16" t="n"/>
      <c r="F687" s="20" t="n"/>
      <c r="G687" s="20" t="n"/>
      <c r="H687" s="16" t="n"/>
      <c r="I687" s="16" t="n"/>
      <c r="J687" s="17" t="n"/>
      <c r="K687" s="17" t="n"/>
      <c r="L687" s="18">
        <f>IF($C687="","",N($F687)*N(IFERROR(INDEX('Vehículos y choferes'!$B$2:$B$16,MATCH($C687,'Vehículos y choferes'!$A$2:$A$16,0)),0))/100*N(IFERROR(INDEX('Vehículos y choferes'!$C$2:$C$16,MATCH($C687,'Vehículos y choferes'!$A$2:$A$16,0)),0)))</f>
        <v/>
      </c>
      <c r="M687" s="18">
        <f>IF($C687="","",N($F687)*N(IFERROR(INDEX('Vehículos y choferes'!$E$2:$E$16,MATCH($C687,'Vehículos y choferes'!$A$2:$A$16,0)),0)))</f>
        <v/>
      </c>
      <c r="N687" s="18">
        <f>IF($C687="","",N(IFERROR(INDEX('Vehículos y choferes'!$G$2:$G$16,MATCH($C687,'Vehículos y choferes'!$A$2:$A$16,0)),0)))</f>
        <v/>
      </c>
      <c r="O687" s="18">
        <f>IF(AND($D687="",$E687=""),"",N($G687)*(IF($D687="",0,IFERROR(INDEX('Vehículos y choferes'!$J$2:$J$31,MATCH($D687,'Vehículos y choferes'!$I$2:$I$31,0)),0))+IF($E687="",0,IFERROR(INDEX('Vehículos y choferes'!$J$2:$J$31,MATCH($E687,'Vehículos y choferes'!$I$2:$I$31,0)),0))))</f>
        <v/>
      </c>
      <c r="P687" s="18">
        <f>IF(AND($C687="",$D687=""),"",N($K687)+N($L687)+N($M687)+N($N687)+N($O687))</f>
        <v/>
      </c>
      <c r="Q687" s="18">
        <f>IF(OR($P687="",N($I687)=0),"",$P687/$I687)</f>
        <v/>
      </c>
      <c r="R687" s="18">
        <f>IF(OR($P687="",N($F687)=0),"",$P687/$F687)</f>
        <v/>
      </c>
      <c r="S687" s="21">
        <f>IF(OR($P687="",N($J687)=0),"",$P687/$J687)</f>
        <v/>
      </c>
      <c r="T687" s="22">
        <f>IF($S687="","",IF($S687&lt;=Configuración!$C$3,"En objetivo",IF($S687&lt;=Configuración!$C$4,"Alerta","Crítico")))</f>
        <v/>
      </c>
      <c r="U687" s="18">
        <f>IF(OR($Q687="",N(Configuración!$C$3)=0),"",$Q687/Configuración!$C$3)</f>
        <v/>
      </c>
      <c r="V687" s="22">
        <f>IF(OR($H687="",$I687=""),"",MAX(0,$H687-$I687))</f>
        <v/>
      </c>
      <c r="W687" s="16" t="n"/>
    </row>
    <row r="688">
      <c r="A688" s="19" t="n"/>
      <c r="B688" s="16" t="n"/>
      <c r="C688" s="16" t="n"/>
      <c r="D688" s="16" t="n"/>
      <c r="E688" s="16" t="n"/>
      <c r="F688" s="20" t="n"/>
      <c r="G688" s="20" t="n"/>
      <c r="H688" s="16" t="n"/>
      <c r="I688" s="16" t="n"/>
      <c r="J688" s="17" t="n"/>
      <c r="K688" s="17" t="n"/>
      <c r="L688" s="18">
        <f>IF($C688="","",N($F688)*N(IFERROR(INDEX('Vehículos y choferes'!$B$2:$B$16,MATCH($C688,'Vehículos y choferes'!$A$2:$A$16,0)),0))/100*N(IFERROR(INDEX('Vehículos y choferes'!$C$2:$C$16,MATCH($C688,'Vehículos y choferes'!$A$2:$A$16,0)),0)))</f>
        <v/>
      </c>
      <c r="M688" s="18">
        <f>IF($C688="","",N($F688)*N(IFERROR(INDEX('Vehículos y choferes'!$E$2:$E$16,MATCH($C688,'Vehículos y choferes'!$A$2:$A$16,0)),0)))</f>
        <v/>
      </c>
      <c r="N688" s="18">
        <f>IF($C688="","",N(IFERROR(INDEX('Vehículos y choferes'!$G$2:$G$16,MATCH($C688,'Vehículos y choferes'!$A$2:$A$16,0)),0)))</f>
        <v/>
      </c>
      <c r="O688" s="18">
        <f>IF(AND($D688="",$E688=""),"",N($G688)*(IF($D688="",0,IFERROR(INDEX('Vehículos y choferes'!$J$2:$J$31,MATCH($D688,'Vehículos y choferes'!$I$2:$I$31,0)),0))+IF($E688="",0,IFERROR(INDEX('Vehículos y choferes'!$J$2:$J$31,MATCH($E688,'Vehículos y choferes'!$I$2:$I$31,0)),0))))</f>
        <v/>
      </c>
      <c r="P688" s="18">
        <f>IF(AND($C688="",$D688=""),"",N($K688)+N($L688)+N($M688)+N($N688)+N($O688))</f>
        <v/>
      </c>
      <c r="Q688" s="18">
        <f>IF(OR($P688="",N($I688)=0),"",$P688/$I688)</f>
        <v/>
      </c>
      <c r="R688" s="18">
        <f>IF(OR($P688="",N($F688)=0),"",$P688/$F688)</f>
        <v/>
      </c>
      <c r="S688" s="21">
        <f>IF(OR($P688="",N($J688)=0),"",$P688/$J688)</f>
        <v/>
      </c>
      <c r="T688" s="22">
        <f>IF($S688="","",IF($S688&lt;=Configuración!$C$3,"En objetivo",IF($S688&lt;=Configuración!$C$4,"Alerta","Crítico")))</f>
        <v/>
      </c>
      <c r="U688" s="18">
        <f>IF(OR($Q688="",N(Configuración!$C$3)=0),"",$Q688/Configuración!$C$3)</f>
        <v/>
      </c>
      <c r="V688" s="22">
        <f>IF(OR($H688="",$I688=""),"",MAX(0,$H688-$I688))</f>
        <v/>
      </c>
      <c r="W688" s="16" t="n"/>
    </row>
    <row r="689">
      <c r="A689" s="19" t="n"/>
      <c r="B689" s="16" t="n"/>
      <c r="C689" s="16" t="n"/>
      <c r="D689" s="16" t="n"/>
      <c r="E689" s="16" t="n"/>
      <c r="F689" s="20" t="n"/>
      <c r="G689" s="20" t="n"/>
      <c r="H689" s="16" t="n"/>
      <c r="I689" s="16" t="n"/>
      <c r="J689" s="17" t="n"/>
      <c r="K689" s="17" t="n"/>
      <c r="L689" s="18">
        <f>IF($C689="","",N($F689)*N(IFERROR(INDEX('Vehículos y choferes'!$B$2:$B$16,MATCH($C689,'Vehículos y choferes'!$A$2:$A$16,0)),0))/100*N(IFERROR(INDEX('Vehículos y choferes'!$C$2:$C$16,MATCH($C689,'Vehículos y choferes'!$A$2:$A$16,0)),0)))</f>
        <v/>
      </c>
      <c r="M689" s="18">
        <f>IF($C689="","",N($F689)*N(IFERROR(INDEX('Vehículos y choferes'!$E$2:$E$16,MATCH($C689,'Vehículos y choferes'!$A$2:$A$16,0)),0)))</f>
        <v/>
      </c>
      <c r="N689" s="18">
        <f>IF($C689="","",N(IFERROR(INDEX('Vehículos y choferes'!$G$2:$G$16,MATCH($C689,'Vehículos y choferes'!$A$2:$A$16,0)),0)))</f>
        <v/>
      </c>
      <c r="O689" s="18">
        <f>IF(AND($D689="",$E689=""),"",N($G689)*(IF($D689="",0,IFERROR(INDEX('Vehículos y choferes'!$J$2:$J$31,MATCH($D689,'Vehículos y choferes'!$I$2:$I$31,0)),0))+IF($E689="",0,IFERROR(INDEX('Vehículos y choferes'!$J$2:$J$31,MATCH($E689,'Vehículos y choferes'!$I$2:$I$31,0)),0))))</f>
        <v/>
      </c>
      <c r="P689" s="18">
        <f>IF(AND($C689="",$D689=""),"",N($K689)+N($L689)+N($M689)+N($N689)+N($O689))</f>
        <v/>
      </c>
      <c r="Q689" s="18">
        <f>IF(OR($P689="",N($I689)=0),"",$P689/$I689)</f>
        <v/>
      </c>
      <c r="R689" s="18">
        <f>IF(OR($P689="",N($F689)=0),"",$P689/$F689)</f>
        <v/>
      </c>
      <c r="S689" s="21">
        <f>IF(OR($P689="",N($J689)=0),"",$P689/$J689)</f>
        <v/>
      </c>
      <c r="T689" s="22">
        <f>IF($S689="","",IF($S689&lt;=Configuración!$C$3,"En objetivo",IF($S689&lt;=Configuración!$C$4,"Alerta","Crítico")))</f>
        <v/>
      </c>
      <c r="U689" s="18">
        <f>IF(OR($Q689="",N(Configuración!$C$3)=0),"",$Q689/Configuración!$C$3)</f>
        <v/>
      </c>
      <c r="V689" s="22">
        <f>IF(OR($H689="",$I689=""),"",MAX(0,$H689-$I689))</f>
        <v/>
      </c>
      <c r="W689" s="16" t="n"/>
    </row>
    <row r="690">
      <c r="A690" s="19" t="n"/>
      <c r="B690" s="16" t="n"/>
      <c r="C690" s="16" t="n"/>
      <c r="D690" s="16" t="n"/>
      <c r="E690" s="16" t="n"/>
      <c r="F690" s="20" t="n"/>
      <c r="G690" s="20" t="n"/>
      <c r="H690" s="16" t="n"/>
      <c r="I690" s="16" t="n"/>
      <c r="J690" s="17" t="n"/>
      <c r="K690" s="17" t="n"/>
      <c r="L690" s="18">
        <f>IF($C690="","",N($F690)*N(IFERROR(INDEX('Vehículos y choferes'!$B$2:$B$16,MATCH($C690,'Vehículos y choferes'!$A$2:$A$16,0)),0))/100*N(IFERROR(INDEX('Vehículos y choferes'!$C$2:$C$16,MATCH($C690,'Vehículos y choferes'!$A$2:$A$16,0)),0)))</f>
        <v/>
      </c>
      <c r="M690" s="18">
        <f>IF($C690="","",N($F690)*N(IFERROR(INDEX('Vehículos y choferes'!$E$2:$E$16,MATCH($C690,'Vehículos y choferes'!$A$2:$A$16,0)),0)))</f>
        <v/>
      </c>
      <c r="N690" s="18">
        <f>IF($C690="","",N(IFERROR(INDEX('Vehículos y choferes'!$G$2:$G$16,MATCH($C690,'Vehículos y choferes'!$A$2:$A$16,0)),0)))</f>
        <v/>
      </c>
      <c r="O690" s="18">
        <f>IF(AND($D690="",$E690=""),"",N($G690)*(IF($D690="",0,IFERROR(INDEX('Vehículos y choferes'!$J$2:$J$31,MATCH($D690,'Vehículos y choferes'!$I$2:$I$31,0)),0))+IF($E690="",0,IFERROR(INDEX('Vehículos y choferes'!$J$2:$J$31,MATCH($E690,'Vehículos y choferes'!$I$2:$I$31,0)),0))))</f>
        <v/>
      </c>
      <c r="P690" s="18">
        <f>IF(AND($C690="",$D690=""),"",N($K690)+N($L690)+N($M690)+N($N690)+N($O690))</f>
        <v/>
      </c>
      <c r="Q690" s="18">
        <f>IF(OR($P690="",N($I690)=0),"",$P690/$I690)</f>
        <v/>
      </c>
      <c r="R690" s="18">
        <f>IF(OR($P690="",N($F690)=0),"",$P690/$F690)</f>
        <v/>
      </c>
      <c r="S690" s="21">
        <f>IF(OR($P690="",N($J690)=0),"",$P690/$J690)</f>
        <v/>
      </c>
      <c r="T690" s="22">
        <f>IF($S690="","",IF($S690&lt;=Configuración!$C$3,"En objetivo",IF($S690&lt;=Configuración!$C$4,"Alerta","Crítico")))</f>
        <v/>
      </c>
      <c r="U690" s="18">
        <f>IF(OR($Q690="",N(Configuración!$C$3)=0),"",$Q690/Configuración!$C$3)</f>
        <v/>
      </c>
      <c r="V690" s="22">
        <f>IF(OR($H690="",$I690=""),"",MAX(0,$H690-$I690))</f>
        <v/>
      </c>
      <c r="W690" s="16" t="n"/>
    </row>
    <row r="691">
      <c r="A691" s="19" t="n"/>
      <c r="B691" s="16" t="n"/>
      <c r="C691" s="16" t="n"/>
      <c r="D691" s="16" t="n"/>
      <c r="E691" s="16" t="n"/>
      <c r="F691" s="20" t="n"/>
      <c r="G691" s="20" t="n"/>
      <c r="H691" s="16" t="n"/>
      <c r="I691" s="16" t="n"/>
      <c r="J691" s="17" t="n"/>
      <c r="K691" s="17" t="n"/>
      <c r="L691" s="18">
        <f>IF($C691="","",N($F691)*N(IFERROR(INDEX('Vehículos y choferes'!$B$2:$B$16,MATCH($C691,'Vehículos y choferes'!$A$2:$A$16,0)),0))/100*N(IFERROR(INDEX('Vehículos y choferes'!$C$2:$C$16,MATCH($C691,'Vehículos y choferes'!$A$2:$A$16,0)),0)))</f>
        <v/>
      </c>
      <c r="M691" s="18">
        <f>IF($C691="","",N($F691)*N(IFERROR(INDEX('Vehículos y choferes'!$E$2:$E$16,MATCH($C691,'Vehículos y choferes'!$A$2:$A$16,0)),0)))</f>
        <v/>
      </c>
      <c r="N691" s="18">
        <f>IF($C691="","",N(IFERROR(INDEX('Vehículos y choferes'!$G$2:$G$16,MATCH($C691,'Vehículos y choferes'!$A$2:$A$16,0)),0)))</f>
        <v/>
      </c>
      <c r="O691" s="18">
        <f>IF(AND($D691="",$E691=""),"",N($G691)*(IF($D691="",0,IFERROR(INDEX('Vehículos y choferes'!$J$2:$J$31,MATCH($D691,'Vehículos y choferes'!$I$2:$I$31,0)),0))+IF($E691="",0,IFERROR(INDEX('Vehículos y choferes'!$J$2:$J$31,MATCH($E691,'Vehículos y choferes'!$I$2:$I$31,0)),0))))</f>
        <v/>
      </c>
      <c r="P691" s="18">
        <f>IF(AND($C691="",$D691=""),"",N($K691)+N($L691)+N($M691)+N($N691)+N($O691))</f>
        <v/>
      </c>
      <c r="Q691" s="18">
        <f>IF(OR($P691="",N($I691)=0),"",$P691/$I691)</f>
        <v/>
      </c>
      <c r="R691" s="18">
        <f>IF(OR($P691="",N($F691)=0),"",$P691/$F691)</f>
        <v/>
      </c>
      <c r="S691" s="21">
        <f>IF(OR($P691="",N($J691)=0),"",$P691/$J691)</f>
        <v/>
      </c>
      <c r="T691" s="22">
        <f>IF($S691="","",IF($S691&lt;=Configuración!$C$3,"En objetivo",IF($S691&lt;=Configuración!$C$4,"Alerta","Crítico")))</f>
        <v/>
      </c>
      <c r="U691" s="18">
        <f>IF(OR($Q691="",N(Configuración!$C$3)=0),"",$Q691/Configuración!$C$3)</f>
        <v/>
      </c>
      <c r="V691" s="22">
        <f>IF(OR($H691="",$I691=""),"",MAX(0,$H691-$I691))</f>
        <v/>
      </c>
      <c r="W691" s="16" t="n"/>
    </row>
    <row r="692">
      <c r="A692" s="19" t="n"/>
      <c r="B692" s="16" t="n"/>
      <c r="C692" s="16" t="n"/>
      <c r="D692" s="16" t="n"/>
      <c r="E692" s="16" t="n"/>
      <c r="F692" s="20" t="n"/>
      <c r="G692" s="20" t="n"/>
      <c r="H692" s="16" t="n"/>
      <c r="I692" s="16" t="n"/>
      <c r="J692" s="17" t="n"/>
      <c r="K692" s="17" t="n"/>
      <c r="L692" s="18">
        <f>IF($C692="","",N($F692)*N(IFERROR(INDEX('Vehículos y choferes'!$B$2:$B$16,MATCH($C692,'Vehículos y choferes'!$A$2:$A$16,0)),0))/100*N(IFERROR(INDEX('Vehículos y choferes'!$C$2:$C$16,MATCH($C692,'Vehículos y choferes'!$A$2:$A$16,0)),0)))</f>
        <v/>
      </c>
      <c r="M692" s="18">
        <f>IF($C692="","",N($F692)*N(IFERROR(INDEX('Vehículos y choferes'!$E$2:$E$16,MATCH($C692,'Vehículos y choferes'!$A$2:$A$16,0)),0)))</f>
        <v/>
      </c>
      <c r="N692" s="18">
        <f>IF($C692="","",N(IFERROR(INDEX('Vehículos y choferes'!$G$2:$G$16,MATCH($C692,'Vehículos y choferes'!$A$2:$A$16,0)),0)))</f>
        <v/>
      </c>
      <c r="O692" s="18">
        <f>IF(AND($D692="",$E692=""),"",N($G692)*(IF($D692="",0,IFERROR(INDEX('Vehículos y choferes'!$J$2:$J$31,MATCH($D692,'Vehículos y choferes'!$I$2:$I$31,0)),0))+IF($E692="",0,IFERROR(INDEX('Vehículos y choferes'!$J$2:$J$31,MATCH($E692,'Vehículos y choferes'!$I$2:$I$31,0)),0))))</f>
        <v/>
      </c>
      <c r="P692" s="18">
        <f>IF(AND($C692="",$D692=""),"",N($K692)+N($L692)+N($M692)+N($N692)+N($O692))</f>
        <v/>
      </c>
      <c r="Q692" s="18">
        <f>IF(OR($P692="",N($I692)=0),"",$P692/$I692)</f>
        <v/>
      </c>
      <c r="R692" s="18">
        <f>IF(OR($P692="",N($F692)=0),"",$P692/$F692)</f>
        <v/>
      </c>
      <c r="S692" s="21">
        <f>IF(OR($P692="",N($J692)=0),"",$P692/$J692)</f>
        <v/>
      </c>
      <c r="T692" s="22">
        <f>IF($S692="","",IF($S692&lt;=Configuración!$C$3,"En objetivo",IF($S692&lt;=Configuración!$C$4,"Alerta","Crítico")))</f>
        <v/>
      </c>
      <c r="U692" s="18">
        <f>IF(OR($Q692="",N(Configuración!$C$3)=0),"",$Q692/Configuración!$C$3)</f>
        <v/>
      </c>
      <c r="V692" s="22">
        <f>IF(OR($H692="",$I692=""),"",MAX(0,$H692-$I692))</f>
        <v/>
      </c>
      <c r="W692" s="16" t="n"/>
    </row>
    <row r="693">
      <c r="A693" s="19" t="n"/>
      <c r="B693" s="16" t="n"/>
      <c r="C693" s="16" t="n"/>
      <c r="D693" s="16" t="n"/>
      <c r="E693" s="16" t="n"/>
      <c r="F693" s="20" t="n"/>
      <c r="G693" s="20" t="n"/>
      <c r="H693" s="16" t="n"/>
      <c r="I693" s="16" t="n"/>
      <c r="J693" s="17" t="n"/>
      <c r="K693" s="17" t="n"/>
      <c r="L693" s="18">
        <f>IF($C693="","",N($F693)*N(IFERROR(INDEX('Vehículos y choferes'!$B$2:$B$16,MATCH($C693,'Vehículos y choferes'!$A$2:$A$16,0)),0))/100*N(IFERROR(INDEX('Vehículos y choferes'!$C$2:$C$16,MATCH($C693,'Vehículos y choferes'!$A$2:$A$16,0)),0)))</f>
        <v/>
      </c>
      <c r="M693" s="18">
        <f>IF($C693="","",N($F693)*N(IFERROR(INDEX('Vehículos y choferes'!$E$2:$E$16,MATCH($C693,'Vehículos y choferes'!$A$2:$A$16,0)),0)))</f>
        <v/>
      </c>
      <c r="N693" s="18">
        <f>IF($C693="","",N(IFERROR(INDEX('Vehículos y choferes'!$G$2:$G$16,MATCH($C693,'Vehículos y choferes'!$A$2:$A$16,0)),0)))</f>
        <v/>
      </c>
      <c r="O693" s="18">
        <f>IF(AND($D693="",$E693=""),"",N($G693)*(IF($D693="",0,IFERROR(INDEX('Vehículos y choferes'!$J$2:$J$31,MATCH($D693,'Vehículos y choferes'!$I$2:$I$31,0)),0))+IF($E693="",0,IFERROR(INDEX('Vehículos y choferes'!$J$2:$J$31,MATCH($E693,'Vehículos y choferes'!$I$2:$I$31,0)),0))))</f>
        <v/>
      </c>
      <c r="P693" s="18">
        <f>IF(AND($C693="",$D693=""),"",N($K693)+N($L693)+N($M693)+N($N693)+N($O693))</f>
        <v/>
      </c>
      <c r="Q693" s="18">
        <f>IF(OR($P693="",N($I693)=0),"",$P693/$I693)</f>
        <v/>
      </c>
      <c r="R693" s="18">
        <f>IF(OR($P693="",N($F693)=0),"",$P693/$F693)</f>
        <v/>
      </c>
      <c r="S693" s="21">
        <f>IF(OR($P693="",N($J693)=0),"",$P693/$J693)</f>
        <v/>
      </c>
      <c r="T693" s="22">
        <f>IF($S693="","",IF($S693&lt;=Configuración!$C$3,"En objetivo",IF($S693&lt;=Configuración!$C$4,"Alerta","Crítico")))</f>
        <v/>
      </c>
      <c r="U693" s="18">
        <f>IF(OR($Q693="",N(Configuración!$C$3)=0),"",$Q693/Configuración!$C$3)</f>
        <v/>
      </c>
      <c r="V693" s="22">
        <f>IF(OR($H693="",$I693=""),"",MAX(0,$H693-$I693))</f>
        <v/>
      </c>
      <c r="W693" s="16" t="n"/>
    </row>
    <row r="694">
      <c r="A694" s="19" t="n"/>
      <c r="B694" s="16" t="n"/>
      <c r="C694" s="16" t="n"/>
      <c r="D694" s="16" t="n"/>
      <c r="E694" s="16" t="n"/>
      <c r="F694" s="20" t="n"/>
      <c r="G694" s="20" t="n"/>
      <c r="H694" s="16" t="n"/>
      <c r="I694" s="16" t="n"/>
      <c r="J694" s="17" t="n"/>
      <c r="K694" s="17" t="n"/>
      <c r="L694" s="18">
        <f>IF($C694="","",N($F694)*N(IFERROR(INDEX('Vehículos y choferes'!$B$2:$B$16,MATCH($C694,'Vehículos y choferes'!$A$2:$A$16,0)),0))/100*N(IFERROR(INDEX('Vehículos y choferes'!$C$2:$C$16,MATCH($C694,'Vehículos y choferes'!$A$2:$A$16,0)),0)))</f>
        <v/>
      </c>
      <c r="M694" s="18">
        <f>IF($C694="","",N($F694)*N(IFERROR(INDEX('Vehículos y choferes'!$E$2:$E$16,MATCH($C694,'Vehículos y choferes'!$A$2:$A$16,0)),0)))</f>
        <v/>
      </c>
      <c r="N694" s="18">
        <f>IF($C694="","",N(IFERROR(INDEX('Vehículos y choferes'!$G$2:$G$16,MATCH($C694,'Vehículos y choferes'!$A$2:$A$16,0)),0)))</f>
        <v/>
      </c>
      <c r="O694" s="18">
        <f>IF(AND($D694="",$E694=""),"",N($G694)*(IF($D694="",0,IFERROR(INDEX('Vehículos y choferes'!$J$2:$J$31,MATCH($D694,'Vehículos y choferes'!$I$2:$I$31,0)),0))+IF($E694="",0,IFERROR(INDEX('Vehículos y choferes'!$J$2:$J$31,MATCH($E694,'Vehículos y choferes'!$I$2:$I$31,0)),0))))</f>
        <v/>
      </c>
      <c r="P694" s="18">
        <f>IF(AND($C694="",$D694=""),"",N($K694)+N($L694)+N($M694)+N($N694)+N($O694))</f>
        <v/>
      </c>
      <c r="Q694" s="18">
        <f>IF(OR($P694="",N($I694)=0),"",$P694/$I694)</f>
        <v/>
      </c>
      <c r="R694" s="18">
        <f>IF(OR($P694="",N($F694)=0),"",$P694/$F694)</f>
        <v/>
      </c>
      <c r="S694" s="21">
        <f>IF(OR($P694="",N($J694)=0),"",$P694/$J694)</f>
        <v/>
      </c>
      <c r="T694" s="22">
        <f>IF($S694="","",IF($S694&lt;=Configuración!$C$3,"En objetivo",IF($S694&lt;=Configuración!$C$4,"Alerta","Crítico")))</f>
        <v/>
      </c>
      <c r="U694" s="18">
        <f>IF(OR($Q694="",N(Configuración!$C$3)=0),"",$Q694/Configuración!$C$3)</f>
        <v/>
      </c>
      <c r="V694" s="22">
        <f>IF(OR($H694="",$I694=""),"",MAX(0,$H694-$I694))</f>
        <v/>
      </c>
      <c r="W694" s="16" t="n"/>
    </row>
    <row r="695">
      <c r="A695" s="19" t="n"/>
      <c r="B695" s="16" t="n"/>
      <c r="C695" s="16" t="n"/>
      <c r="D695" s="16" t="n"/>
      <c r="E695" s="16" t="n"/>
      <c r="F695" s="20" t="n"/>
      <c r="G695" s="20" t="n"/>
      <c r="H695" s="16" t="n"/>
      <c r="I695" s="16" t="n"/>
      <c r="J695" s="17" t="n"/>
      <c r="K695" s="17" t="n"/>
      <c r="L695" s="18">
        <f>IF($C695="","",N($F695)*N(IFERROR(INDEX('Vehículos y choferes'!$B$2:$B$16,MATCH($C695,'Vehículos y choferes'!$A$2:$A$16,0)),0))/100*N(IFERROR(INDEX('Vehículos y choferes'!$C$2:$C$16,MATCH($C695,'Vehículos y choferes'!$A$2:$A$16,0)),0)))</f>
        <v/>
      </c>
      <c r="M695" s="18">
        <f>IF($C695="","",N($F695)*N(IFERROR(INDEX('Vehículos y choferes'!$E$2:$E$16,MATCH($C695,'Vehículos y choferes'!$A$2:$A$16,0)),0)))</f>
        <v/>
      </c>
      <c r="N695" s="18">
        <f>IF($C695="","",N(IFERROR(INDEX('Vehículos y choferes'!$G$2:$G$16,MATCH($C695,'Vehículos y choferes'!$A$2:$A$16,0)),0)))</f>
        <v/>
      </c>
      <c r="O695" s="18">
        <f>IF(AND($D695="",$E695=""),"",N($G695)*(IF($D695="",0,IFERROR(INDEX('Vehículos y choferes'!$J$2:$J$31,MATCH($D695,'Vehículos y choferes'!$I$2:$I$31,0)),0))+IF($E695="",0,IFERROR(INDEX('Vehículos y choferes'!$J$2:$J$31,MATCH($E695,'Vehículos y choferes'!$I$2:$I$31,0)),0))))</f>
        <v/>
      </c>
      <c r="P695" s="18">
        <f>IF(AND($C695="",$D695=""),"",N($K695)+N($L695)+N($M695)+N($N695)+N($O695))</f>
        <v/>
      </c>
      <c r="Q695" s="18">
        <f>IF(OR($P695="",N($I695)=0),"",$P695/$I695)</f>
        <v/>
      </c>
      <c r="R695" s="18">
        <f>IF(OR($P695="",N($F695)=0),"",$P695/$F695)</f>
        <v/>
      </c>
      <c r="S695" s="21">
        <f>IF(OR($P695="",N($J695)=0),"",$P695/$J695)</f>
        <v/>
      </c>
      <c r="T695" s="22">
        <f>IF($S695="","",IF($S695&lt;=Configuración!$C$3,"En objetivo",IF($S695&lt;=Configuración!$C$4,"Alerta","Crítico")))</f>
        <v/>
      </c>
      <c r="U695" s="18">
        <f>IF(OR($Q695="",N(Configuración!$C$3)=0),"",$Q695/Configuración!$C$3)</f>
        <v/>
      </c>
      <c r="V695" s="22">
        <f>IF(OR($H695="",$I695=""),"",MAX(0,$H695-$I695))</f>
        <v/>
      </c>
      <c r="W695" s="16" t="n"/>
    </row>
    <row r="696">
      <c r="A696" s="19" t="n"/>
      <c r="B696" s="16" t="n"/>
      <c r="C696" s="16" t="n"/>
      <c r="D696" s="16" t="n"/>
      <c r="E696" s="16" t="n"/>
      <c r="F696" s="20" t="n"/>
      <c r="G696" s="20" t="n"/>
      <c r="H696" s="16" t="n"/>
      <c r="I696" s="16" t="n"/>
      <c r="J696" s="17" t="n"/>
      <c r="K696" s="17" t="n"/>
      <c r="L696" s="18">
        <f>IF($C696="","",N($F696)*N(IFERROR(INDEX('Vehículos y choferes'!$B$2:$B$16,MATCH($C696,'Vehículos y choferes'!$A$2:$A$16,0)),0))/100*N(IFERROR(INDEX('Vehículos y choferes'!$C$2:$C$16,MATCH($C696,'Vehículos y choferes'!$A$2:$A$16,0)),0)))</f>
        <v/>
      </c>
      <c r="M696" s="18">
        <f>IF($C696="","",N($F696)*N(IFERROR(INDEX('Vehículos y choferes'!$E$2:$E$16,MATCH($C696,'Vehículos y choferes'!$A$2:$A$16,0)),0)))</f>
        <v/>
      </c>
      <c r="N696" s="18">
        <f>IF($C696="","",N(IFERROR(INDEX('Vehículos y choferes'!$G$2:$G$16,MATCH($C696,'Vehículos y choferes'!$A$2:$A$16,0)),0)))</f>
        <v/>
      </c>
      <c r="O696" s="18">
        <f>IF(AND($D696="",$E696=""),"",N($G696)*(IF($D696="",0,IFERROR(INDEX('Vehículos y choferes'!$J$2:$J$31,MATCH($D696,'Vehículos y choferes'!$I$2:$I$31,0)),0))+IF($E696="",0,IFERROR(INDEX('Vehículos y choferes'!$J$2:$J$31,MATCH($E696,'Vehículos y choferes'!$I$2:$I$31,0)),0))))</f>
        <v/>
      </c>
      <c r="P696" s="18">
        <f>IF(AND($C696="",$D696=""),"",N($K696)+N($L696)+N($M696)+N($N696)+N($O696))</f>
        <v/>
      </c>
      <c r="Q696" s="18">
        <f>IF(OR($P696="",N($I696)=0),"",$P696/$I696)</f>
        <v/>
      </c>
      <c r="R696" s="18">
        <f>IF(OR($P696="",N($F696)=0),"",$P696/$F696)</f>
        <v/>
      </c>
      <c r="S696" s="21">
        <f>IF(OR($P696="",N($J696)=0),"",$P696/$J696)</f>
        <v/>
      </c>
      <c r="T696" s="22">
        <f>IF($S696="","",IF($S696&lt;=Configuración!$C$3,"En objetivo",IF($S696&lt;=Configuración!$C$4,"Alerta","Crítico")))</f>
        <v/>
      </c>
      <c r="U696" s="18">
        <f>IF(OR($Q696="",N(Configuración!$C$3)=0),"",$Q696/Configuración!$C$3)</f>
        <v/>
      </c>
      <c r="V696" s="22">
        <f>IF(OR($H696="",$I696=""),"",MAX(0,$H696-$I696))</f>
        <v/>
      </c>
      <c r="W696" s="16" t="n"/>
    </row>
    <row r="697">
      <c r="A697" s="19" t="n"/>
      <c r="B697" s="16" t="n"/>
      <c r="C697" s="16" t="n"/>
      <c r="D697" s="16" t="n"/>
      <c r="E697" s="16" t="n"/>
      <c r="F697" s="20" t="n"/>
      <c r="G697" s="20" t="n"/>
      <c r="H697" s="16" t="n"/>
      <c r="I697" s="16" t="n"/>
      <c r="J697" s="17" t="n"/>
      <c r="K697" s="17" t="n"/>
      <c r="L697" s="18">
        <f>IF($C697="","",N($F697)*N(IFERROR(INDEX('Vehículos y choferes'!$B$2:$B$16,MATCH($C697,'Vehículos y choferes'!$A$2:$A$16,0)),0))/100*N(IFERROR(INDEX('Vehículos y choferes'!$C$2:$C$16,MATCH($C697,'Vehículos y choferes'!$A$2:$A$16,0)),0)))</f>
        <v/>
      </c>
      <c r="M697" s="18">
        <f>IF($C697="","",N($F697)*N(IFERROR(INDEX('Vehículos y choferes'!$E$2:$E$16,MATCH($C697,'Vehículos y choferes'!$A$2:$A$16,0)),0)))</f>
        <v/>
      </c>
      <c r="N697" s="18">
        <f>IF($C697="","",N(IFERROR(INDEX('Vehículos y choferes'!$G$2:$G$16,MATCH($C697,'Vehículos y choferes'!$A$2:$A$16,0)),0)))</f>
        <v/>
      </c>
      <c r="O697" s="18">
        <f>IF(AND($D697="",$E697=""),"",N($G697)*(IF($D697="",0,IFERROR(INDEX('Vehículos y choferes'!$J$2:$J$31,MATCH($D697,'Vehículos y choferes'!$I$2:$I$31,0)),0))+IF($E697="",0,IFERROR(INDEX('Vehículos y choferes'!$J$2:$J$31,MATCH($E697,'Vehículos y choferes'!$I$2:$I$31,0)),0))))</f>
        <v/>
      </c>
      <c r="P697" s="18">
        <f>IF(AND($C697="",$D697=""),"",N($K697)+N($L697)+N($M697)+N($N697)+N($O697))</f>
        <v/>
      </c>
      <c r="Q697" s="18">
        <f>IF(OR($P697="",N($I697)=0),"",$P697/$I697)</f>
        <v/>
      </c>
      <c r="R697" s="18">
        <f>IF(OR($P697="",N($F697)=0),"",$P697/$F697)</f>
        <v/>
      </c>
      <c r="S697" s="21">
        <f>IF(OR($P697="",N($J697)=0),"",$P697/$J697)</f>
        <v/>
      </c>
      <c r="T697" s="22">
        <f>IF($S697="","",IF($S697&lt;=Configuración!$C$3,"En objetivo",IF($S697&lt;=Configuración!$C$4,"Alerta","Crítico")))</f>
        <v/>
      </c>
      <c r="U697" s="18">
        <f>IF(OR($Q697="",N(Configuración!$C$3)=0),"",$Q697/Configuración!$C$3)</f>
        <v/>
      </c>
      <c r="V697" s="22">
        <f>IF(OR($H697="",$I697=""),"",MAX(0,$H697-$I697))</f>
        <v/>
      </c>
      <c r="W697" s="16" t="n"/>
    </row>
    <row r="698">
      <c r="A698" s="19" t="n"/>
      <c r="B698" s="16" t="n"/>
      <c r="C698" s="16" t="n"/>
      <c r="D698" s="16" t="n"/>
      <c r="E698" s="16" t="n"/>
      <c r="F698" s="20" t="n"/>
      <c r="G698" s="20" t="n"/>
      <c r="H698" s="16" t="n"/>
      <c r="I698" s="16" t="n"/>
      <c r="J698" s="17" t="n"/>
      <c r="K698" s="17" t="n"/>
      <c r="L698" s="18">
        <f>IF($C698="","",N($F698)*N(IFERROR(INDEX('Vehículos y choferes'!$B$2:$B$16,MATCH($C698,'Vehículos y choferes'!$A$2:$A$16,0)),0))/100*N(IFERROR(INDEX('Vehículos y choferes'!$C$2:$C$16,MATCH($C698,'Vehículos y choferes'!$A$2:$A$16,0)),0)))</f>
        <v/>
      </c>
      <c r="M698" s="18">
        <f>IF($C698="","",N($F698)*N(IFERROR(INDEX('Vehículos y choferes'!$E$2:$E$16,MATCH($C698,'Vehículos y choferes'!$A$2:$A$16,0)),0)))</f>
        <v/>
      </c>
      <c r="N698" s="18">
        <f>IF($C698="","",N(IFERROR(INDEX('Vehículos y choferes'!$G$2:$G$16,MATCH($C698,'Vehículos y choferes'!$A$2:$A$16,0)),0)))</f>
        <v/>
      </c>
      <c r="O698" s="18">
        <f>IF(AND($D698="",$E698=""),"",N($G698)*(IF($D698="",0,IFERROR(INDEX('Vehículos y choferes'!$J$2:$J$31,MATCH($D698,'Vehículos y choferes'!$I$2:$I$31,0)),0))+IF($E698="",0,IFERROR(INDEX('Vehículos y choferes'!$J$2:$J$31,MATCH($E698,'Vehículos y choferes'!$I$2:$I$31,0)),0))))</f>
        <v/>
      </c>
      <c r="P698" s="18">
        <f>IF(AND($C698="",$D698=""),"",N($K698)+N($L698)+N($M698)+N($N698)+N($O698))</f>
        <v/>
      </c>
      <c r="Q698" s="18">
        <f>IF(OR($P698="",N($I698)=0),"",$P698/$I698)</f>
        <v/>
      </c>
      <c r="R698" s="18">
        <f>IF(OR($P698="",N($F698)=0),"",$P698/$F698)</f>
        <v/>
      </c>
      <c r="S698" s="21">
        <f>IF(OR($P698="",N($J698)=0),"",$P698/$J698)</f>
        <v/>
      </c>
      <c r="T698" s="22">
        <f>IF($S698="","",IF($S698&lt;=Configuración!$C$3,"En objetivo",IF($S698&lt;=Configuración!$C$4,"Alerta","Crítico")))</f>
        <v/>
      </c>
      <c r="U698" s="18">
        <f>IF(OR($Q698="",N(Configuración!$C$3)=0),"",$Q698/Configuración!$C$3)</f>
        <v/>
      </c>
      <c r="V698" s="22">
        <f>IF(OR($H698="",$I698=""),"",MAX(0,$H698-$I698))</f>
        <v/>
      </c>
      <c r="W698" s="16" t="n"/>
    </row>
    <row r="699">
      <c r="A699" s="19" t="n"/>
      <c r="B699" s="16" t="n"/>
      <c r="C699" s="16" t="n"/>
      <c r="D699" s="16" t="n"/>
      <c r="E699" s="16" t="n"/>
      <c r="F699" s="20" t="n"/>
      <c r="G699" s="20" t="n"/>
      <c r="H699" s="16" t="n"/>
      <c r="I699" s="16" t="n"/>
      <c r="J699" s="17" t="n"/>
      <c r="K699" s="17" t="n"/>
      <c r="L699" s="18">
        <f>IF($C699="","",N($F699)*N(IFERROR(INDEX('Vehículos y choferes'!$B$2:$B$16,MATCH($C699,'Vehículos y choferes'!$A$2:$A$16,0)),0))/100*N(IFERROR(INDEX('Vehículos y choferes'!$C$2:$C$16,MATCH($C699,'Vehículos y choferes'!$A$2:$A$16,0)),0)))</f>
        <v/>
      </c>
      <c r="M699" s="18">
        <f>IF($C699="","",N($F699)*N(IFERROR(INDEX('Vehículos y choferes'!$E$2:$E$16,MATCH($C699,'Vehículos y choferes'!$A$2:$A$16,0)),0)))</f>
        <v/>
      </c>
      <c r="N699" s="18">
        <f>IF($C699="","",N(IFERROR(INDEX('Vehículos y choferes'!$G$2:$G$16,MATCH($C699,'Vehículos y choferes'!$A$2:$A$16,0)),0)))</f>
        <v/>
      </c>
      <c r="O699" s="18">
        <f>IF(AND($D699="",$E699=""),"",N($G699)*(IF($D699="",0,IFERROR(INDEX('Vehículos y choferes'!$J$2:$J$31,MATCH($D699,'Vehículos y choferes'!$I$2:$I$31,0)),0))+IF($E699="",0,IFERROR(INDEX('Vehículos y choferes'!$J$2:$J$31,MATCH($E699,'Vehículos y choferes'!$I$2:$I$31,0)),0))))</f>
        <v/>
      </c>
      <c r="P699" s="18">
        <f>IF(AND($C699="",$D699=""),"",N($K699)+N($L699)+N($M699)+N($N699)+N($O699))</f>
        <v/>
      </c>
      <c r="Q699" s="18">
        <f>IF(OR($P699="",N($I699)=0),"",$P699/$I699)</f>
        <v/>
      </c>
      <c r="R699" s="18">
        <f>IF(OR($P699="",N($F699)=0),"",$P699/$F699)</f>
        <v/>
      </c>
      <c r="S699" s="21">
        <f>IF(OR($P699="",N($J699)=0),"",$P699/$J699)</f>
        <v/>
      </c>
      <c r="T699" s="22">
        <f>IF($S699="","",IF($S699&lt;=Configuración!$C$3,"En objetivo",IF($S699&lt;=Configuración!$C$4,"Alerta","Crítico")))</f>
        <v/>
      </c>
      <c r="U699" s="18">
        <f>IF(OR($Q699="",N(Configuración!$C$3)=0),"",$Q699/Configuración!$C$3)</f>
        <v/>
      </c>
      <c r="V699" s="22">
        <f>IF(OR($H699="",$I699=""),"",MAX(0,$H699-$I699))</f>
        <v/>
      </c>
      <c r="W699" s="16" t="n"/>
    </row>
    <row r="700">
      <c r="A700" s="19" t="n"/>
      <c r="B700" s="16" t="n"/>
      <c r="C700" s="16" t="n"/>
      <c r="D700" s="16" t="n"/>
      <c r="E700" s="16" t="n"/>
      <c r="F700" s="20" t="n"/>
      <c r="G700" s="20" t="n"/>
      <c r="H700" s="16" t="n"/>
      <c r="I700" s="16" t="n"/>
      <c r="J700" s="17" t="n"/>
      <c r="K700" s="17" t="n"/>
      <c r="L700" s="18">
        <f>IF($C700="","",N($F700)*N(IFERROR(INDEX('Vehículos y choferes'!$B$2:$B$16,MATCH($C700,'Vehículos y choferes'!$A$2:$A$16,0)),0))/100*N(IFERROR(INDEX('Vehículos y choferes'!$C$2:$C$16,MATCH($C700,'Vehículos y choferes'!$A$2:$A$16,0)),0)))</f>
        <v/>
      </c>
      <c r="M700" s="18">
        <f>IF($C700="","",N($F700)*N(IFERROR(INDEX('Vehículos y choferes'!$E$2:$E$16,MATCH($C700,'Vehículos y choferes'!$A$2:$A$16,0)),0)))</f>
        <v/>
      </c>
      <c r="N700" s="18">
        <f>IF($C700="","",N(IFERROR(INDEX('Vehículos y choferes'!$G$2:$G$16,MATCH($C700,'Vehículos y choferes'!$A$2:$A$16,0)),0)))</f>
        <v/>
      </c>
      <c r="O700" s="18">
        <f>IF(AND($D700="",$E700=""),"",N($G700)*(IF($D700="",0,IFERROR(INDEX('Vehículos y choferes'!$J$2:$J$31,MATCH($D700,'Vehículos y choferes'!$I$2:$I$31,0)),0))+IF($E700="",0,IFERROR(INDEX('Vehículos y choferes'!$J$2:$J$31,MATCH($E700,'Vehículos y choferes'!$I$2:$I$31,0)),0))))</f>
        <v/>
      </c>
      <c r="P700" s="18">
        <f>IF(AND($C700="",$D700=""),"",N($K700)+N($L700)+N($M700)+N($N700)+N($O700))</f>
        <v/>
      </c>
      <c r="Q700" s="18">
        <f>IF(OR($P700="",N($I700)=0),"",$P700/$I700)</f>
        <v/>
      </c>
      <c r="R700" s="18">
        <f>IF(OR($P700="",N($F700)=0),"",$P700/$F700)</f>
        <v/>
      </c>
      <c r="S700" s="21">
        <f>IF(OR($P700="",N($J700)=0),"",$P700/$J700)</f>
        <v/>
      </c>
      <c r="T700" s="22">
        <f>IF($S700="","",IF($S700&lt;=Configuración!$C$3,"En objetivo",IF($S700&lt;=Configuración!$C$4,"Alerta","Crítico")))</f>
        <v/>
      </c>
      <c r="U700" s="18">
        <f>IF(OR($Q700="",N(Configuración!$C$3)=0),"",$Q700/Configuración!$C$3)</f>
        <v/>
      </c>
      <c r="V700" s="22">
        <f>IF(OR($H700="",$I700=""),"",MAX(0,$H700-$I700))</f>
        <v/>
      </c>
      <c r="W700" s="16" t="n"/>
    </row>
    <row r="701">
      <c r="A701" s="19" t="n"/>
      <c r="B701" s="16" t="n"/>
      <c r="C701" s="16" t="n"/>
      <c r="D701" s="16" t="n"/>
      <c r="E701" s="16" t="n"/>
      <c r="F701" s="20" t="n"/>
      <c r="G701" s="20" t="n"/>
      <c r="H701" s="16" t="n"/>
      <c r="I701" s="16" t="n"/>
      <c r="J701" s="17" t="n"/>
      <c r="K701" s="17" t="n"/>
      <c r="L701" s="18">
        <f>IF($C701="","",N($F701)*N(IFERROR(INDEX('Vehículos y choferes'!$B$2:$B$16,MATCH($C701,'Vehículos y choferes'!$A$2:$A$16,0)),0))/100*N(IFERROR(INDEX('Vehículos y choferes'!$C$2:$C$16,MATCH($C701,'Vehículos y choferes'!$A$2:$A$16,0)),0)))</f>
        <v/>
      </c>
      <c r="M701" s="18">
        <f>IF($C701="","",N($F701)*N(IFERROR(INDEX('Vehículos y choferes'!$E$2:$E$16,MATCH($C701,'Vehículos y choferes'!$A$2:$A$16,0)),0)))</f>
        <v/>
      </c>
      <c r="N701" s="18">
        <f>IF($C701="","",N(IFERROR(INDEX('Vehículos y choferes'!$G$2:$G$16,MATCH($C701,'Vehículos y choferes'!$A$2:$A$16,0)),0)))</f>
        <v/>
      </c>
      <c r="O701" s="18">
        <f>IF(AND($D701="",$E701=""),"",N($G701)*(IF($D701="",0,IFERROR(INDEX('Vehículos y choferes'!$J$2:$J$31,MATCH($D701,'Vehículos y choferes'!$I$2:$I$31,0)),0))+IF($E701="",0,IFERROR(INDEX('Vehículos y choferes'!$J$2:$J$31,MATCH($E701,'Vehículos y choferes'!$I$2:$I$31,0)),0))))</f>
        <v/>
      </c>
      <c r="P701" s="18">
        <f>IF(AND($C701="",$D701=""),"",N($K701)+N($L701)+N($M701)+N($N701)+N($O701))</f>
        <v/>
      </c>
      <c r="Q701" s="18">
        <f>IF(OR($P701="",N($I701)=0),"",$P701/$I701)</f>
        <v/>
      </c>
      <c r="R701" s="18">
        <f>IF(OR($P701="",N($F701)=0),"",$P701/$F701)</f>
        <v/>
      </c>
      <c r="S701" s="21">
        <f>IF(OR($P701="",N($J701)=0),"",$P701/$J701)</f>
        <v/>
      </c>
      <c r="T701" s="22">
        <f>IF($S701="","",IF($S701&lt;=Configuración!$C$3,"En objetivo",IF($S701&lt;=Configuración!$C$4,"Alerta","Crítico")))</f>
        <v/>
      </c>
      <c r="U701" s="18">
        <f>IF(OR($Q701="",N(Configuración!$C$3)=0),"",$Q701/Configuración!$C$3)</f>
        <v/>
      </c>
      <c r="V701" s="22">
        <f>IF(OR($H701="",$I701=""),"",MAX(0,$H701-$I701))</f>
        <v/>
      </c>
      <c r="W701" s="16" t="n"/>
    </row>
    <row r="702">
      <c r="A702" s="19" t="n"/>
      <c r="B702" s="16" t="n"/>
      <c r="C702" s="16" t="n"/>
      <c r="D702" s="16" t="n"/>
      <c r="E702" s="16" t="n"/>
      <c r="F702" s="20" t="n"/>
      <c r="G702" s="20" t="n"/>
      <c r="H702" s="16" t="n"/>
      <c r="I702" s="16" t="n"/>
      <c r="J702" s="17" t="n"/>
      <c r="K702" s="17" t="n"/>
      <c r="L702" s="18">
        <f>IF($C702="","",N($F702)*N(IFERROR(INDEX('Vehículos y choferes'!$B$2:$B$16,MATCH($C702,'Vehículos y choferes'!$A$2:$A$16,0)),0))/100*N(IFERROR(INDEX('Vehículos y choferes'!$C$2:$C$16,MATCH($C702,'Vehículos y choferes'!$A$2:$A$16,0)),0)))</f>
        <v/>
      </c>
      <c r="M702" s="18">
        <f>IF($C702="","",N($F702)*N(IFERROR(INDEX('Vehículos y choferes'!$E$2:$E$16,MATCH($C702,'Vehículos y choferes'!$A$2:$A$16,0)),0)))</f>
        <v/>
      </c>
      <c r="N702" s="18">
        <f>IF($C702="","",N(IFERROR(INDEX('Vehículos y choferes'!$G$2:$G$16,MATCH($C702,'Vehículos y choferes'!$A$2:$A$16,0)),0)))</f>
        <v/>
      </c>
      <c r="O702" s="18">
        <f>IF(AND($D702="",$E702=""),"",N($G702)*(IF($D702="",0,IFERROR(INDEX('Vehículos y choferes'!$J$2:$J$31,MATCH($D702,'Vehículos y choferes'!$I$2:$I$31,0)),0))+IF($E702="",0,IFERROR(INDEX('Vehículos y choferes'!$J$2:$J$31,MATCH($E702,'Vehículos y choferes'!$I$2:$I$31,0)),0))))</f>
        <v/>
      </c>
      <c r="P702" s="18">
        <f>IF(AND($C702="",$D702=""),"",N($K702)+N($L702)+N($M702)+N($N702)+N($O702))</f>
        <v/>
      </c>
      <c r="Q702" s="18">
        <f>IF(OR($P702="",N($I702)=0),"",$P702/$I702)</f>
        <v/>
      </c>
      <c r="R702" s="18">
        <f>IF(OR($P702="",N($F702)=0),"",$P702/$F702)</f>
        <v/>
      </c>
      <c r="S702" s="21">
        <f>IF(OR($P702="",N($J702)=0),"",$P702/$J702)</f>
        <v/>
      </c>
      <c r="T702" s="22">
        <f>IF($S702="","",IF($S702&lt;=Configuración!$C$3,"En objetivo",IF($S702&lt;=Configuración!$C$4,"Alerta","Crítico")))</f>
        <v/>
      </c>
      <c r="U702" s="18">
        <f>IF(OR($Q702="",N(Configuración!$C$3)=0),"",$Q702/Configuración!$C$3)</f>
        <v/>
      </c>
      <c r="V702" s="22">
        <f>IF(OR($H702="",$I702=""),"",MAX(0,$H702-$I702))</f>
        <v/>
      </c>
      <c r="W702" s="16" t="n"/>
    </row>
    <row r="703">
      <c r="A703" s="19" t="n"/>
      <c r="B703" s="16" t="n"/>
      <c r="C703" s="16" t="n"/>
      <c r="D703" s="16" t="n"/>
      <c r="E703" s="16" t="n"/>
      <c r="F703" s="20" t="n"/>
      <c r="G703" s="20" t="n"/>
      <c r="H703" s="16" t="n"/>
      <c r="I703" s="16" t="n"/>
      <c r="J703" s="17" t="n"/>
      <c r="K703" s="17" t="n"/>
      <c r="L703" s="18">
        <f>IF($C703="","",N($F703)*N(IFERROR(INDEX('Vehículos y choferes'!$B$2:$B$16,MATCH($C703,'Vehículos y choferes'!$A$2:$A$16,0)),0))/100*N(IFERROR(INDEX('Vehículos y choferes'!$C$2:$C$16,MATCH($C703,'Vehículos y choferes'!$A$2:$A$16,0)),0)))</f>
        <v/>
      </c>
      <c r="M703" s="18">
        <f>IF($C703="","",N($F703)*N(IFERROR(INDEX('Vehículos y choferes'!$E$2:$E$16,MATCH($C703,'Vehículos y choferes'!$A$2:$A$16,0)),0)))</f>
        <v/>
      </c>
      <c r="N703" s="18">
        <f>IF($C703="","",N(IFERROR(INDEX('Vehículos y choferes'!$G$2:$G$16,MATCH($C703,'Vehículos y choferes'!$A$2:$A$16,0)),0)))</f>
        <v/>
      </c>
      <c r="O703" s="18">
        <f>IF(AND($D703="",$E703=""),"",N($G703)*(IF($D703="",0,IFERROR(INDEX('Vehículos y choferes'!$J$2:$J$31,MATCH($D703,'Vehículos y choferes'!$I$2:$I$31,0)),0))+IF($E703="",0,IFERROR(INDEX('Vehículos y choferes'!$J$2:$J$31,MATCH($E703,'Vehículos y choferes'!$I$2:$I$31,0)),0))))</f>
        <v/>
      </c>
      <c r="P703" s="18">
        <f>IF(AND($C703="",$D703=""),"",N($K703)+N($L703)+N($M703)+N($N703)+N($O703))</f>
        <v/>
      </c>
      <c r="Q703" s="18">
        <f>IF(OR($P703="",N($I703)=0),"",$P703/$I703)</f>
        <v/>
      </c>
      <c r="R703" s="18">
        <f>IF(OR($P703="",N($F703)=0),"",$P703/$F703)</f>
        <v/>
      </c>
      <c r="S703" s="21">
        <f>IF(OR($P703="",N($J703)=0),"",$P703/$J703)</f>
        <v/>
      </c>
      <c r="T703" s="22">
        <f>IF($S703="","",IF($S703&lt;=Configuración!$C$3,"En objetivo",IF($S703&lt;=Configuración!$C$4,"Alerta","Crítico")))</f>
        <v/>
      </c>
      <c r="U703" s="18">
        <f>IF(OR($Q703="",N(Configuración!$C$3)=0),"",$Q703/Configuración!$C$3)</f>
        <v/>
      </c>
      <c r="V703" s="22">
        <f>IF(OR($H703="",$I703=""),"",MAX(0,$H703-$I703))</f>
        <v/>
      </c>
      <c r="W703" s="16" t="n"/>
    </row>
    <row r="704">
      <c r="A704" s="19" t="n"/>
      <c r="B704" s="16" t="n"/>
      <c r="C704" s="16" t="n"/>
      <c r="D704" s="16" t="n"/>
      <c r="E704" s="16" t="n"/>
      <c r="F704" s="20" t="n"/>
      <c r="G704" s="20" t="n"/>
      <c r="H704" s="16" t="n"/>
      <c r="I704" s="16" t="n"/>
      <c r="J704" s="17" t="n"/>
      <c r="K704" s="17" t="n"/>
      <c r="L704" s="18">
        <f>IF($C704="","",N($F704)*N(IFERROR(INDEX('Vehículos y choferes'!$B$2:$B$16,MATCH($C704,'Vehículos y choferes'!$A$2:$A$16,0)),0))/100*N(IFERROR(INDEX('Vehículos y choferes'!$C$2:$C$16,MATCH($C704,'Vehículos y choferes'!$A$2:$A$16,0)),0)))</f>
        <v/>
      </c>
      <c r="M704" s="18">
        <f>IF($C704="","",N($F704)*N(IFERROR(INDEX('Vehículos y choferes'!$E$2:$E$16,MATCH($C704,'Vehículos y choferes'!$A$2:$A$16,0)),0)))</f>
        <v/>
      </c>
      <c r="N704" s="18">
        <f>IF($C704="","",N(IFERROR(INDEX('Vehículos y choferes'!$G$2:$G$16,MATCH($C704,'Vehículos y choferes'!$A$2:$A$16,0)),0)))</f>
        <v/>
      </c>
      <c r="O704" s="18">
        <f>IF(AND($D704="",$E704=""),"",N($G704)*(IF($D704="",0,IFERROR(INDEX('Vehículos y choferes'!$J$2:$J$31,MATCH($D704,'Vehículos y choferes'!$I$2:$I$31,0)),0))+IF($E704="",0,IFERROR(INDEX('Vehículos y choferes'!$J$2:$J$31,MATCH($E704,'Vehículos y choferes'!$I$2:$I$31,0)),0))))</f>
        <v/>
      </c>
      <c r="P704" s="18">
        <f>IF(AND($C704="",$D704=""),"",N($K704)+N($L704)+N($M704)+N($N704)+N($O704))</f>
        <v/>
      </c>
      <c r="Q704" s="18">
        <f>IF(OR($P704="",N($I704)=0),"",$P704/$I704)</f>
        <v/>
      </c>
      <c r="R704" s="18">
        <f>IF(OR($P704="",N($F704)=0),"",$P704/$F704)</f>
        <v/>
      </c>
      <c r="S704" s="21">
        <f>IF(OR($P704="",N($J704)=0),"",$P704/$J704)</f>
        <v/>
      </c>
      <c r="T704" s="22">
        <f>IF($S704="","",IF($S704&lt;=Configuración!$C$3,"En objetivo",IF($S704&lt;=Configuración!$C$4,"Alerta","Crítico")))</f>
        <v/>
      </c>
      <c r="U704" s="18">
        <f>IF(OR($Q704="",N(Configuración!$C$3)=0),"",$Q704/Configuración!$C$3)</f>
        <v/>
      </c>
      <c r="V704" s="22">
        <f>IF(OR($H704="",$I704=""),"",MAX(0,$H704-$I704))</f>
        <v/>
      </c>
      <c r="W704" s="16" t="n"/>
    </row>
    <row r="705">
      <c r="A705" s="19" t="n"/>
      <c r="B705" s="16" t="n"/>
      <c r="C705" s="16" t="n"/>
      <c r="D705" s="16" t="n"/>
      <c r="E705" s="16" t="n"/>
      <c r="F705" s="20" t="n"/>
      <c r="G705" s="20" t="n"/>
      <c r="H705" s="16" t="n"/>
      <c r="I705" s="16" t="n"/>
      <c r="J705" s="17" t="n"/>
      <c r="K705" s="17" t="n"/>
      <c r="L705" s="18">
        <f>IF($C705="","",N($F705)*N(IFERROR(INDEX('Vehículos y choferes'!$B$2:$B$16,MATCH($C705,'Vehículos y choferes'!$A$2:$A$16,0)),0))/100*N(IFERROR(INDEX('Vehículos y choferes'!$C$2:$C$16,MATCH($C705,'Vehículos y choferes'!$A$2:$A$16,0)),0)))</f>
        <v/>
      </c>
      <c r="M705" s="18">
        <f>IF($C705="","",N($F705)*N(IFERROR(INDEX('Vehículos y choferes'!$E$2:$E$16,MATCH($C705,'Vehículos y choferes'!$A$2:$A$16,0)),0)))</f>
        <v/>
      </c>
      <c r="N705" s="18">
        <f>IF($C705="","",N(IFERROR(INDEX('Vehículos y choferes'!$G$2:$G$16,MATCH($C705,'Vehículos y choferes'!$A$2:$A$16,0)),0)))</f>
        <v/>
      </c>
      <c r="O705" s="18">
        <f>IF(AND($D705="",$E705=""),"",N($G705)*(IF($D705="",0,IFERROR(INDEX('Vehículos y choferes'!$J$2:$J$31,MATCH($D705,'Vehículos y choferes'!$I$2:$I$31,0)),0))+IF($E705="",0,IFERROR(INDEX('Vehículos y choferes'!$J$2:$J$31,MATCH($E705,'Vehículos y choferes'!$I$2:$I$31,0)),0))))</f>
        <v/>
      </c>
      <c r="P705" s="18">
        <f>IF(AND($C705="",$D705=""),"",N($K705)+N($L705)+N($M705)+N($N705)+N($O705))</f>
        <v/>
      </c>
      <c r="Q705" s="18">
        <f>IF(OR($P705="",N($I705)=0),"",$P705/$I705)</f>
        <v/>
      </c>
      <c r="R705" s="18">
        <f>IF(OR($P705="",N($F705)=0),"",$P705/$F705)</f>
        <v/>
      </c>
      <c r="S705" s="21">
        <f>IF(OR($P705="",N($J705)=0),"",$P705/$J705)</f>
        <v/>
      </c>
      <c r="T705" s="22">
        <f>IF($S705="","",IF($S705&lt;=Configuración!$C$3,"En objetivo",IF($S705&lt;=Configuración!$C$4,"Alerta","Crítico")))</f>
        <v/>
      </c>
      <c r="U705" s="18">
        <f>IF(OR($Q705="",N(Configuración!$C$3)=0),"",$Q705/Configuración!$C$3)</f>
        <v/>
      </c>
      <c r="V705" s="22">
        <f>IF(OR($H705="",$I705=""),"",MAX(0,$H705-$I705))</f>
        <v/>
      </c>
      <c r="W705" s="16" t="n"/>
    </row>
    <row r="706">
      <c r="A706" s="19" t="n"/>
      <c r="B706" s="16" t="n"/>
      <c r="C706" s="16" t="n"/>
      <c r="D706" s="16" t="n"/>
      <c r="E706" s="16" t="n"/>
      <c r="F706" s="20" t="n"/>
      <c r="G706" s="20" t="n"/>
      <c r="H706" s="16" t="n"/>
      <c r="I706" s="16" t="n"/>
      <c r="J706" s="17" t="n"/>
      <c r="K706" s="17" t="n"/>
      <c r="L706" s="18">
        <f>IF($C706="","",N($F706)*N(IFERROR(INDEX('Vehículos y choferes'!$B$2:$B$16,MATCH($C706,'Vehículos y choferes'!$A$2:$A$16,0)),0))/100*N(IFERROR(INDEX('Vehículos y choferes'!$C$2:$C$16,MATCH($C706,'Vehículos y choferes'!$A$2:$A$16,0)),0)))</f>
        <v/>
      </c>
      <c r="M706" s="18">
        <f>IF($C706="","",N($F706)*N(IFERROR(INDEX('Vehículos y choferes'!$E$2:$E$16,MATCH($C706,'Vehículos y choferes'!$A$2:$A$16,0)),0)))</f>
        <v/>
      </c>
      <c r="N706" s="18">
        <f>IF($C706="","",N(IFERROR(INDEX('Vehículos y choferes'!$G$2:$G$16,MATCH($C706,'Vehículos y choferes'!$A$2:$A$16,0)),0)))</f>
        <v/>
      </c>
      <c r="O706" s="18">
        <f>IF(AND($D706="",$E706=""),"",N($G706)*(IF($D706="",0,IFERROR(INDEX('Vehículos y choferes'!$J$2:$J$31,MATCH($D706,'Vehículos y choferes'!$I$2:$I$31,0)),0))+IF($E706="",0,IFERROR(INDEX('Vehículos y choferes'!$J$2:$J$31,MATCH($E706,'Vehículos y choferes'!$I$2:$I$31,0)),0))))</f>
        <v/>
      </c>
      <c r="P706" s="18">
        <f>IF(AND($C706="",$D706=""),"",N($K706)+N($L706)+N($M706)+N($N706)+N($O706))</f>
        <v/>
      </c>
      <c r="Q706" s="18">
        <f>IF(OR($P706="",N($I706)=0),"",$P706/$I706)</f>
        <v/>
      </c>
      <c r="R706" s="18">
        <f>IF(OR($P706="",N($F706)=0),"",$P706/$F706)</f>
        <v/>
      </c>
      <c r="S706" s="21">
        <f>IF(OR($P706="",N($J706)=0),"",$P706/$J706)</f>
        <v/>
      </c>
      <c r="T706" s="22">
        <f>IF($S706="","",IF($S706&lt;=Configuración!$C$3,"En objetivo",IF($S706&lt;=Configuración!$C$4,"Alerta","Crítico")))</f>
        <v/>
      </c>
      <c r="U706" s="18">
        <f>IF(OR($Q706="",N(Configuración!$C$3)=0),"",$Q706/Configuración!$C$3)</f>
        <v/>
      </c>
      <c r="V706" s="22">
        <f>IF(OR($H706="",$I706=""),"",MAX(0,$H706-$I706))</f>
        <v/>
      </c>
      <c r="W706" s="16" t="n"/>
    </row>
    <row r="707">
      <c r="A707" s="19" t="n"/>
      <c r="B707" s="16" t="n"/>
      <c r="C707" s="16" t="n"/>
      <c r="D707" s="16" t="n"/>
      <c r="E707" s="16" t="n"/>
      <c r="F707" s="20" t="n"/>
      <c r="G707" s="20" t="n"/>
      <c r="H707" s="16" t="n"/>
      <c r="I707" s="16" t="n"/>
      <c r="J707" s="17" t="n"/>
      <c r="K707" s="17" t="n"/>
      <c r="L707" s="18">
        <f>IF($C707="","",N($F707)*N(IFERROR(INDEX('Vehículos y choferes'!$B$2:$B$16,MATCH($C707,'Vehículos y choferes'!$A$2:$A$16,0)),0))/100*N(IFERROR(INDEX('Vehículos y choferes'!$C$2:$C$16,MATCH($C707,'Vehículos y choferes'!$A$2:$A$16,0)),0)))</f>
        <v/>
      </c>
      <c r="M707" s="18">
        <f>IF($C707="","",N($F707)*N(IFERROR(INDEX('Vehículos y choferes'!$E$2:$E$16,MATCH($C707,'Vehículos y choferes'!$A$2:$A$16,0)),0)))</f>
        <v/>
      </c>
      <c r="N707" s="18">
        <f>IF($C707="","",N(IFERROR(INDEX('Vehículos y choferes'!$G$2:$G$16,MATCH($C707,'Vehículos y choferes'!$A$2:$A$16,0)),0)))</f>
        <v/>
      </c>
      <c r="O707" s="18">
        <f>IF(AND($D707="",$E707=""),"",N($G707)*(IF($D707="",0,IFERROR(INDEX('Vehículos y choferes'!$J$2:$J$31,MATCH($D707,'Vehículos y choferes'!$I$2:$I$31,0)),0))+IF($E707="",0,IFERROR(INDEX('Vehículos y choferes'!$J$2:$J$31,MATCH($E707,'Vehículos y choferes'!$I$2:$I$31,0)),0))))</f>
        <v/>
      </c>
      <c r="P707" s="18">
        <f>IF(AND($C707="",$D707=""),"",N($K707)+N($L707)+N($M707)+N($N707)+N($O707))</f>
        <v/>
      </c>
      <c r="Q707" s="18">
        <f>IF(OR($P707="",N($I707)=0),"",$P707/$I707)</f>
        <v/>
      </c>
      <c r="R707" s="18">
        <f>IF(OR($P707="",N($F707)=0),"",$P707/$F707)</f>
        <v/>
      </c>
      <c r="S707" s="21">
        <f>IF(OR($P707="",N($J707)=0),"",$P707/$J707)</f>
        <v/>
      </c>
      <c r="T707" s="22">
        <f>IF($S707="","",IF($S707&lt;=Configuración!$C$3,"En objetivo",IF($S707&lt;=Configuración!$C$4,"Alerta","Crítico")))</f>
        <v/>
      </c>
      <c r="U707" s="18">
        <f>IF(OR($Q707="",N(Configuración!$C$3)=0),"",$Q707/Configuración!$C$3)</f>
        <v/>
      </c>
      <c r="V707" s="22">
        <f>IF(OR($H707="",$I707=""),"",MAX(0,$H707-$I707))</f>
        <v/>
      </c>
      <c r="W707" s="16" t="n"/>
    </row>
    <row r="708">
      <c r="A708" s="19" t="n"/>
      <c r="B708" s="16" t="n"/>
      <c r="C708" s="16" t="n"/>
      <c r="D708" s="16" t="n"/>
      <c r="E708" s="16" t="n"/>
      <c r="F708" s="20" t="n"/>
      <c r="G708" s="20" t="n"/>
      <c r="H708" s="16" t="n"/>
      <c r="I708" s="16" t="n"/>
      <c r="J708" s="17" t="n"/>
      <c r="K708" s="17" t="n"/>
      <c r="L708" s="18">
        <f>IF($C708="","",N($F708)*N(IFERROR(INDEX('Vehículos y choferes'!$B$2:$B$16,MATCH($C708,'Vehículos y choferes'!$A$2:$A$16,0)),0))/100*N(IFERROR(INDEX('Vehículos y choferes'!$C$2:$C$16,MATCH($C708,'Vehículos y choferes'!$A$2:$A$16,0)),0)))</f>
        <v/>
      </c>
      <c r="M708" s="18">
        <f>IF($C708="","",N($F708)*N(IFERROR(INDEX('Vehículos y choferes'!$E$2:$E$16,MATCH($C708,'Vehículos y choferes'!$A$2:$A$16,0)),0)))</f>
        <v/>
      </c>
      <c r="N708" s="18">
        <f>IF($C708="","",N(IFERROR(INDEX('Vehículos y choferes'!$G$2:$G$16,MATCH($C708,'Vehículos y choferes'!$A$2:$A$16,0)),0)))</f>
        <v/>
      </c>
      <c r="O708" s="18">
        <f>IF(AND($D708="",$E708=""),"",N($G708)*(IF($D708="",0,IFERROR(INDEX('Vehículos y choferes'!$J$2:$J$31,MATCH($D708,'Vehículos y choferes'!$I$2:$I$31,0)),0))+IF($E708="",0,IFERROR(INDEX('Vehículos y choferes'!$J$2:$J$31,MATCH($E708,'Vehículos y choferes'!$I$2:$I$31,0)),0))))</f>
        <v/>
      </c>
      <c r="P708" s="18">
        <f>IF(AND($C708="",$D708=""),"",N($K708)+N($L708)+N($M708)+N($N708)+N($O708))</f>
        <v/>
      </c>
      <c r="Q708" s="18">
        <f>IF(OR($P708="",N($I708)=0),"",$P708/$I708)</f>
        <v/>
      </c>
      <c r="R708" s="18">
        <f>IF(OR($P708="",N($F708)=0),"",$P708/$F708)</f>
        <v/>
      </c>
      <c r="S708" s="21">
        <f>IF(OR($P708="",N($J708)=0),"",$P708/$J708)</f>
        <v/>
      </c>
      <c r="T708" s="22">
        <f>IF($S708="","",IF($S708&lt;=Configuración!$C$3,"En objetivo",IF($S708&lt;=Configuración!$C$4,"Alerta","Crítico")))</f>
        <v/>
      </c>
      <c r="U708" s="18">
        <f>IF(OR($Q708="",N(Configuración!$C$3)=0),"",$Q708/Configuración!$C$3)</f>
        <v/>
      </c>
      <c r="V708" s="22">
        <f>IF(OR($H708="",$I708=""),"",MAX(0,$H708-$I708))</f>
        <v/>
      </c>
      <c r="W708" s="16" t="n"/>
    </row>
    <row r="709">
      <c r="A709" s="19" t="n"/>
      <c r="B709" s="16" t="n"/>
      <c r="C709" s="16" t="n"/>
      <c r="D709" s="16" t="n"/>
      <c r="E709" s="16" t="n"/>
      <c r="F709" s="20" t="n"/>
      <c r="G709" s="20" t="n"/>
      <c r="H709" s="16" t="n"/>
      <c r="I709" s="16" t="n"/>
      <c r="J709" s="17" t="n"/>
      <c r="K709" s="17" t="n"/>
      <c r="L709" s="18">
        <f>IF($C709="","",N($F709)*N(IFERROR(INDEX('Vehículos y choferes'!$B$2:$B$16,MATCH($C709,'Vehículos y choferes'!$A$2:$A$16,0)),0))/100*N(IFERROR(INDEX('Vehículos y choferes'!$C$2:$C$16,MATCH($C709,'Vehículos y choferes'!$A$2:$A$16,0)),0)))</f>
        <v/>
      </c>
      <c r="M709" s="18">
        <f>IF($C709="","",N($F709)*N(IFERROR(INDEX('Vehículos y choferes'!$E$2:$E$16,MATCH($C709,'Vehículos y choferes'!$A$2:$A$16,0)),0)))</f>
        <v/>
      </c>
      <c r="N709" s="18">
        <f>IF($C709="","",N(IFERROR(INDEX('Vehículos y choferes'!$G$2:$G$16,MATCH($C709,'Vehículos y choferes'!$A$2:$A$16,0)),0)))</f>
        <v/>
      </c>
      <c r="O709" s="18">
        <f>IF(AND($D709="",$E709=""),"",N($G709)*(IF($D709="",0,IFERROR(INDEX('Vehículos y choferes'!$J$2:$J$31,MATCH($D709,'Vehículos y choferes'!$I$2:$I$31,0)),0))+IF($E709="",0,IFERROR(INDEX('Vehículos y choferes'!$J$2:$J$31,MATCH($E709,'Vehículos y choferes'!$I$2:$I$31,0)),0))))</f>
        <v/>
      </c>
      <c r="P709" s="18">
        <f>IF(AND($C709="",$D709=""),"",N($K709)+N($L709)+N($M709)+N($N709)+N($O709))</f>
        <v/>
      </c>
      <c r="Q709" s="18">
        <f>IF(OR($P709="",N($I709)=0),"",$P709/$I709)</f>
        <v/>
      </c>
      <c r="R709" s="18">
        <f>IF(OR($P709="",N($F709)=0),"",$P709/$F709)</f>
        <v/>
      </c>
      <c r="S709" s="21">
        <f>IF(OR($P709="",N($J709)=0),"",$P709/$J709)</f>
        <v/>
      </c>
      <c r="T709" s="22">
        <f>IF($S709="","",IF($S709&lt;=Configuración!$C$3,"En objetivo",IF($S709&lt;=Configuración!$C$4,"Alerta","Crítico")))</f>
        <v/>
      </c>
      <c r="U709" s="18">
        <f>IF(OR($Q709="",N(Configuración!$C$3)=0),"",$Q709/Configuración!$C$3)</f>
        <v/>
      </c>
      <c r="V709" s="22">
        <f>IF(OR($H709="",$I709=""),"",MAX(0,$H709-$I709))</f>
        <v/>
      </c>
      <c r="W709" s="16" t="n"/>
    </row>
    <row r="710">
      <c r="A710" s="19" t="n"/>
      <c r="B710" s="16" t="n"/>
      <c r="C710" s="16" t="n"/>
      <c r="D710" s="16" t="n"/>
      <c r="E710" s="16" t="n"/>
      <c r="F710" s="20" t="n"/>
      <c r="G710" s="20" t="n"/>
      <c r="H710" s="16" t="n"/>
      <c r="I710" s="16" t="n"/>
      <c r="J710" s="17" t="n"/>
      <c r="K710" s="17" t="n"/>
      <c r="L710" s="18">
        <f>IF($C710="","",N($F710)*N(IFERROR(INDEX('Vehículos y choferes'!$B$2:$B$16,MATCH($C710,'Vehículos y choferes'!$A$2:$A$16,0)),0))/100*N(IFERROR(INDEX('Vehículos y choferes'!$C$2:$C$16,MATCH($C710,'Vehículos y choferes'!$A$2:$A$16,0)),0)))</f>
        <v/>
      </c>
      <c r="M710" s="18">
        <f>IF($C710="","",N($F710)*N(IFERROR(INDEX('Vehículos y choferes'!$E$2:$E$16,MATCH($C710,'Vehículos y choferes'!$A$2:$A$16,0)),0)))</f>
        <v/>
      </c>
      <c r="N710" s="18">
        <f>IF($C710="","",N(IFERROR(INDEX('Vehículos y choferes'!$G$2:$G$16,MATCH($C710,'Vehículos y choferes'!$A$2:$A$16,0)),0)))</f>
        <v/>
      </c>
      <c r="O710" s="18">
        <f>IF(AND($D710="",$E710=""),"",N($G710)*(IF($D710="",0,IFERROR(INDEX('Vehículos y choferes'!$J$2:$J$31,MATCH($D710,'Vehículos y choferes'!$I$2:$I$31,0)),0))+IF($E710="",0,IFERROR(INDEX('Vehículos y choferes'!$J$2:$J$31,MATCH($E710,'Vehículos y choferes'!$I$2:$I$31,0)),0))))</f>
        <v/>
      </c>
      <c r="P710" s="18">
        <f>IF(AND($C710="",$D710=""),"",N($K710)+N($L710)+N($M710)+N($N710)+N($O710))</f>
        <v/>
      </c>
      <c r="Q710" s="18">
        <f>IF(OR($P710="",N($I710)=0),"",$P710/$I710)</f>
        <v/>
      </c>
      <c r="R710" s="18">
        <f>IF(OR($P710="",N($F710)=0),"",$P710/$F710)</f>
        <v/>
      </c>
      <c r="S710" s="21">
        <f>IF(OR($P710="",N($J710)=0),"",$P710/$J710)</f>
        <v/>
      </c>
      <c r="T710" s="22">
        <f>IF($S710="","",IF($S710&lt;=Configuración!$C$3,"En objetivo",IF($S710&lt;=Configuración!$C$4,"Alerta","Crítico")))</f>
        <v/>
      </c>
      <c r="U710" s="18">
        <f>IF(OR($Q710="",N(Configuración!$C$3)=0),"",$Q710/Configuración!$C$3)</f>
        <v/>
      </c>
      <c r="V710" s="22">
        <f>IF(OR($H710="",$I710=""),"",MAX(0,$H710-$I710))</f>
        <v/>
      </c>
      <c r="W710" s="16" t="n"/>
    </row>
    <row r="711">
      <c r="A711" s="19" t="n"/>
      <c r="B711" s="16" t="n"/>
      <c r="C711" s="16" t="n"/>
      <c r="D711" s="16" t="n"/>
      <c r="E711" s="16" t="n"/>
      <c r="F711" s="20" t="n"/>
      <c r="G711" s="20" t="n"/>
      <c r="H711" s="16" t="n"/>
      <c r="I711" s="16" t="n"/>
      <c r="J711" s="17" t="n"/>
      <c r="K711" s="17" t="n"/>
      <c r="L711" s="18">
        <f>IF($C711="","",N($F711)*N(IFERROR(INDEX('Vehículos y choferes'!$B$2:$B$16,MATCH($C711,'Vehículos y choferes'!$A$2:$A$16,0)),0))/100*N(IFERROR(INDEX('Vehículos y choferes'!$C$2:$C$16,MATCH($C711,'Vehículos y choferes'!$A$2:$A$16,0)),0)))</f>
        <v/>
      </c>
      <c r="M711" s="18">
        <f>IF($C711="","",N($F711)*N(IFERROR(INDEX('Vehículos y choferes'!$E$2:$E$16,MATCH($C711,'Vehículos y choferes'!$A$2:$A$16,0)),0)))</f>
        <v/>
      </c>
      <c r="N711" s="18">
        <f>IF($C711="","",N(IFERROR(INDEX('Vehículos y choferes'!$G$2:$G$16,MATCH($C711,'Vehículos y choferes'!$A$2:$A$16,0)),0)))</f>
        <v/>
      </c>
      <c r="O711" s="18">
        <f>IF(AND($D711="",$E711=""),"",N($G711)*(IF($D711="",0,IFERROR(INDEX('Vehículos y choferes'!$J$2:$J$31,MATCH($D711,'Vehículos y choferes'!$I$2:$I$31,0)),0))+IF($E711="",0,IFERROR(INDEX('Vehículos y choferes'!$J$2:$J$31,MATCH($E711,'Vehículos y choferes'!$I$2:$I$31,0)),0))))</f>
        <v/>
      </c>
      <c r="P711" s="18">
        <f>IF(AND($C711="",$D711=""),"",N($K711)+N($L711)+N($M711)+N($N711)+N($O711))</f>
        <v/>
      </c>
      <c r="Q711" s="18">
        <f>IF(OR($P711="",N($I711)=0),"",$P711/$I711)</f>
        <v/>
      </c>
      <c r="R711" s="18">
        <f>IF(OR($P711="",N($F711)=0),"",$P711/$F711)</f>
        <v/>
      </c>
      <c r="S711" s="21">
        <f>IF(OR($P711="",N($J711)=0),"",$P711/$J711)</f>
        <v/>
      </c>
      <c r="T711" s="22">
        <f>IF($S711="","",IF($S711&lt;=Configuración!$C$3,"En objetivo",IF($S711&lt;=Configuración!$C$4,"Alerta","Crítico")))</f>
        <v/>
      </c>
      <c r="U711" s="18">
        <f>IF(OR($Q711="",N(Configuración!$C$3)=0),"",$Q711/Configuración!$C$3)</f>
        <v/>
      </c>
      <c r="V711" s="22">
        <f>IF(OR($H711="",$I711=""),"",MAX(0,$H711-$I711))</f>
        <v/>
      </c>
      <c r="W711" s="16" t="n"/>
    </row>
    <row r="712">
      <c r="A712" s="19" t="n"/>
      <c r="B712" s="16" t="n"/>
      <c r="C712" s="16" t="n"/>
      <c r="D712" s="16" t="n"/>
      <c r="E712" s="16" t="n"/>
      <c r="F712" s="20" t="n"/>
      <c r="G712" s="20" t="n"/>
      <c r="H712" s="16" t="n"/>
      <c r="I712" s="16" t="n"/>
      <c r="J712" s="17" t="n"/>
      <c r="K712" s="17" t="n"/>
      <c r="L712" s="18">
        <f>IF($C712="","",N($F712)*N(IFERROR(INDEX('Vehículos y choferes'!$B$2:$B$16,MATCH($C712,'Vehículos y choferes'!$A$2:$A$16,0)),0))/100*N(IFERROR(INDEX('Vehículos y choferes'!$C$2:$C$16,MATCH($C712,'Vehículos y choferes'!$A$2:$A$16,0)),0)))</f>
        <v/>
      </c>
      <c r="M712" s="18">
        <f>IF($C712="","",N($F712)*N(IFERROR(INDEX('Vehículos y choferes'!$E$2:$E$16,MATCH($C712,'Vehículos y choferes'!$A$2:$A$16,0)),0)))</f>
        <v/>
      </c>
      <c r="N712" s="18">
        <f>IF($C712="","",N(IFERROR(INDEX('Vehículos y choferes'!$G$2:$G$16,MATCH($C712,'Vehículos y choferes'!$A$2:$A$16,0)),0)))</f>
        <v/>
      </c>
      <c r="O712" s="18">
        <f>IF(AND($D712="",$E712=""),"",N($G712)*(IF($D712="",0,IFERROR(INDEX('Vehículos y choferes'!$J$2:$J$31,MATCH($D712,'Vehículos y choferes'!$I$2:$I$31,0)),0))+IF($E712="",0,IFERROR(INDEX('Vehículos y choferes'!$J$2:$J$31,MATCH($E712,'Vehículos y choferes'!$I$2:$I$31,0)),0))))</f>
        <v/>
      </c>
      <c r="P712" s="18">
        <f>IF(AND($C712="",$D712=""),"",N($K712)+N($L712)+N($M712)+N($N712)+N($O712))</f>
        <v/>
      </c>
      <c r="Q712" s="18">
        <f>IF(OR($P712="",N($I712)=0),"",$P712/$I712)</f>
        <v/>
      </c>
      <c r="R712" s="18">
        <f>IF(OR($P712="",N($F712)=0),"",$P712/$F712)</f>
        <v/>
      </c>
      <c r="S712" s="21">
        <f>IF(OR($P712="",N($J712)=0),"",$P712/$J712)</f>
        <v/>
      </c>
      <c r="T712" s="22">
        <f>IF($S712="","",IF($S712&lt;=Configuración!$C$3,"En objetivo",IF($S712&lt;=Configuración!$C$4,"Alerta","Crítico")))</f>
        <v/>
      </c>
      <c r="U712" s="18">
        <f>IF(OR($Q712="",N(Configuración!$C$3)=0),"",$Q712/Configuración!$C$3)</f>
        <v/>
      </c>
      <c r="V712" s="22">
        <f>IF(OR($H712="",$I712=""),"",MAX(0,$H712-$I712))</f>
        <v/>
      </c>
      <c r="W712" s="16" t="n"/>
    </row>
    <row r="713">
      <c r="A713" s="19" t="n"/>
      <c r="B713" s="16" t="n"/>
      <c r="C713" s="16" t="n"/>
      <c r="D713" s="16" t="n"/>
      <c r="E713" s="16" t="n"/>
      <c r="F713" s="20" t="n"/>
      <c r="G713" s="20" t="n"/>
      <c r="H713" s="16" t="n"/>
      <c r="I713" s="16" t="n"/>
      <c r="J713" s="17" t="n"/>
      <c r="K713" s="17" t="n"/>
      <c r="L713" s="18">
        <f>IF($C713="","",N($F713)*N(IFERROR(INDEX('Vehículos y choferes'!$B$2:$B$16,MATCH($C713,'Vehículos y choferes'!$A$2:$A$16,0)),0))/100*N(IFERROR(INDEX('Vehículos y choferes'!$C$2:$C$16,MATCH($C713,'Vehículos y choferes'!$A$2:$A$16,0)),0)))</f>
        <v/>
      </c>
      <c r="M713" s="18">
        <f>IF($C713="","",N($F713)*N(IFERROR(INDEX('Vehículos y choferes'!$E$2:$E$16,MATCH($C713,'Vehículos y choferes'!$A$2:$A$16,0)),0)))</f>
        <v/>
      </c>
      <c r="N713" s="18">
        <f>IF($C713="","",N(IFERROR(INDEX('Vehículos y choferes'!$G$2:$G$16,MATCH($C713,'Vehículos y choferes'!$A$2:$A$16,0)),0)))</f>
        <v/>
      </c>
      <c r="O713" s="18">
        <f>IF(AND($D713="",$E713=""),"",N($G713)*(IF($D713="",0,IFERROR(INDEX('Vehículos y choferes'!$J$2:$J$31,MATCH($D713,'Vehículos y choferes'!$I$2:$I$31,0)),0))+IF($E713="",0,IFERROR(INDEX('Vehículos y choferes'!$J$2:$J$31,MATCH($E713,'Vehículos y choferes'!$I$2:$I$31,0)),0))))</f>
        <v/>
      </c>
      <c r="P713" s="18">
        <f>IF(AND($C713="",$D713=""),"",N($K713)+N($L713)+N($M713)+N($N713)+N($O713))</f>
        <v/>
      </c>
      <c r="Q713" s="18">
        <f>IF(OR($P713="",N($I713)=0),"",$P713/$I713)</f>
        <v/>
      </c>
      <c r="R713" s="18">
        <f>IF(OR($P713="",N($F713)=0),"",$P713/$F713)</f>
        <v/>
      </c>
      <c r="S713" s="21">
        <f>IF(OR($P713="",N($J713)=0),"",$P713/$J713)</f>
        <v/>
      </c>
      <c r="T713" s="22">
        <f>IF($S713="","",IF($S713&lt;=Configuración!$C$3,"En objetivo",IF($S713&lt;=Configuración!$C$4,"Alerta","Crítico")))</f>
        <v/>
      </c>
      <c r="U713" s="18">
        <f>IF(OR($Q713="",N(Configuración!$C$3)=0),"",$Q713/Configuración!$C$3)</f>
        <v/>
      </c>
      <c r="V713" s="22">
        <f>IF(OR($H713="",$I713=""),"",MAX(0,$H713-$I713))</f>
        <v/>
      </c>
      <c r="W713" s="16" t="n"/>
    </row>
    <row r="714">
      <c r="A714" s="19" t="n"/>
      <c r="B714" s="16" t="n"/>
      <c r="C714" s="16" t="n"/>
      <c r="D714" s="16" t="n"/>
      <c r="E714" s="16" t="n"/>
      <c r="F714" s="20" t="n"/>
      <c r="G714" s="20" t="n"/>
      <c r="H714" s="16" t="n"/>
      <c r="I714" s="16" t="n"/>
      <c r="J714" s="17" t="n"/>
      <c r="K714" s="17" t="n"/>
      <c r="L714" s="18">
        <f>IF($C714="","",N($F714)*N(IFERROR(INDEX('Vehículos y choferes'!$B$2:$B$16,MATCH($C714,'Vehículos y choferes'!$A$2:$A$16,0)),0))/100*N(IFERROR(INDEX('Vehículos y choferes'!$C$2:$C$16,MATCH($C714,'Vehículos y choferes'!$A$2:$A$16,0)),0)))</f>
        <v/>
      </c>
      <c r="M714" s="18">
        <f>IF($C714="","",N($F714)*N(IFERROR(INDEX('Vehículos y choferes'!$E$2:$E$16,MATCH($C714,'Vehículos y choferes'!$A$2:$A$16,0)),0)))</f>
        <v/>
      </c>
      <c r="N714" s="18">
        <f>IF($C714="","",N(IFERROR(INDEX('Vehículos y choferes'!$G$2:$G$16,MATCH($C714,'Vehículos y choferes'!$A$2:$A$16,0)),0)))</f>
        <v/>
      </c>
      <c r="O714" s="18">
        <f>IF(AND($D714="",$E714=""),"",N($G714)*(IF($D714="",0,IFERROR(INDEX('Vehículos y choferes'!$J$2:$J$31,MATCH($D714,'Vehículos y choferes'!$I$2:$I$31,0)),0))+IF($E714="",0,IFERROR(INDEX('Vehículos y choferes'!$J$2:$J$31,MATCH($E714,'Vehículos y choferes'!$I$2:$I$31,0)),0))))</f>
        <v/>
      </c>
      <c r="P714" s="18">
        <f>IF(AND($C714="",$D714=""),"",N($K714)+N($L714)+N($M714)+N($N714)+N($O714))</f>
        <v/>
      </c>
      <c r="Q714" s="18">
        <f>IF(OR($P714="",N($I714)=0),"",$P714/$I714)</f>
        <v/>
      </c>
      <c r="R714" s="18">
        <f>IF(OR($P714="",N($F714)=0),"",$P714/$F714)</f>
        <v/>
      </c>
      <c r="S714" s="21">
        <f>IF(OR($P714="",N($J714)=0),"",$P714/$J714)</f>
        <v/>
      </c>
      <c r="T714" s="22">
        <f>IF($S714="","",IF($S714&lt;=Configuración!$C$3,"En objetivo",IF($S714&lt;=Configuración!$C$4,"Alerta","Crítico")))</f>
        <v/>
      </c>
      <c r="U714" s="18">
        <f>IF(OR($Q714="",N(Configuración!$C$3)=0),"",$Q714/Configuración!$C$3)</f>
        <v/>
      </c>
      <c r="V714" s="22">
        <f>IF(OR($H714="",$I714=""),"",MAX(0,$H714-$I714))</f>
        <v/>
      </c>
      <c r="W714" s="16" t="n"/>
    </row>
    <row r="715">
      <c r="A715" s="19" t="n"/>
      <c r="B715" s="16" t="n"/>
      <c r="C715" s="16" t="n"/>
      <c r="D715" s="16" t="n"/>
      <c r="E715" s="16" t="n"/>
      <c r="F715" s="20" t="n"/>
      <c r="G715" s="20" t="n"/>
      <c r="H715" s="16" t="n"/>
      <c r="I715" s="16" t="n"/>
      <c r="J715" s="17" t="n"/>
      <c r="K715" s="17" t="n"/>
      <c r="L715" s="18">
        <f>IF($C715="","",N($F715)*N(IFERROR(INDEX('Vehículos y choferes'!$B$2:$B$16,MATCH($C715,'Vehículos y choferes'!$A$2:$A$16,0)),0))/100*N(IFERROR(INDEX('Vehículos y choferes'!$C$2:$C$16,MATCH($C715,'Vehículos y choferes'!$A$2:$A$16,0)),0)))</f>
        <v/>
      </c>
      <c r="M715" s="18">
        <f>IF($C715="","",N($F715)*N(IFERROR(INDEX('Vehículos y choferes'!$E$2:$E$16,MATCH($C715,'Vehículos y choferes'!$A$2:$A$16,0)),0)))</f>
        <v/>
      </c>
      <c r="N715" s="18">
        <f>IF($C715="","",N(IFERROR(INDEX('Vehículos y choferes'!$G$2:$G$16,MATCH($C715,'Vehículos y choferes'!$A$2:$A$16,0)),0)))</f>
        <v/>
      </c>
      <c r="O715" s="18">
        <f>IF(AND($D715="",$E715=""),"",N($G715)*(IF($D715="",0,IFERROR(INDEX('Vehículos y choferes'!$J$2:$J$31,MATCH($D715,'Vehículos y choferes'!$I$2:$I$31,0)),0))+IF($E715="",0,IFERROR(INDEX('Vehículos y choferes'!$J$2:$J$31,MATCH($E715,'Vehículos y choferes'!$I$2:$I$31,0)),0))))</f>
        <v/>
      </c>
      <c r="P715" s="18">
        <f>IF(AND($C715="",$D715=""),"",N($K715)+N($L715)+N($M715)+N($N715)+N($O715))</f>
        <v/>
      </c>
      <c r="Q715" s="18">
        <f>IF(OR($P715="",N($I715)=0),"",$P715/$I715)</f>
        <v/>
      </c>
      <c r="R715" s="18">
        <f>IF(OR($P715="",N($F715)=0),"",$P715/$F715)</f>
        <v/>
      </c>
      <c r="S715" s="21">
        <f>IF(OR($P715="",N($J715)=0),"",$P715/$J715)</f>
        <v/>
      </c>
      <c r="T715" s="22">
        <f>IF($S715="","",IF($S715&lt;=Configuración!$C$3,"En objetivo",IF($S715&lt;=Configuración!$C$4,"Alerta","Crítico")))</f>
        <v/>
      </c>
      <c r="U715" s="18">
        <f>IF(OR($Q715="",N(Configuración!$C$3)=0),"",$Q715/Configuración!$C$3)</f>
        <v/>
      </c>
      <c r="V715" s="22">
        <f>IF(OR($H715="",$I715=""),"",MAX(0,$H715-$I715))</f>
        <v/>
      </c>
      <c r="W715" s="16" t="n"/>
    </row>
    <row r="716">
      <c r="A716" s="19" t="n"/>
      <c r="B716" s="16" t="n"/>
      <c r="C716" s="16" t="n"/>
      <c r="D716" s="16" t="n"/>
      <c r="E716" s="16" t="n"/>
      <c r="F716" s="20" t="n"/>
      <c r="G716" s="20" t="n"/>
      <c r="H716" s="16" t="n"/>
      <c r="I716" s="16" t="n"/>
      <c r="J716" s="17" t="n"/>
      <c r="K716" s="17" t="n"/>
      <c r="L716" s="18">
        <f>IF($C716="","",N($F716)*N(IFERROR(INDEX('Vehículos y choferes'!$B$2:$B$16,MATCH($C716,'Vehículos y choferes'!$A$2:$A$16,0)),0))/100*N(IFERROR(INDEX('Vehículos y choferes'!$C$2:$C$16,MATCH($C716,'Vehículos y choferes'!$A$2:$A$16,0)),0)))</f>
        <v/>
      </c>
      <c r="M716" s="18">
        <f>IF($C716="","",N($F716)*N(IFERROR(INDEX('Vehículos y choferes'!$E$2:$E$16,MATCH($C716,'Vehículos y choferes'!$A$2:$A$16,0)),0)))</f>
        <v/>
      </c>
      <c r="N716" s="18">
        <f>IF($C716="","",N(IFERROR(INDEX('Vehículos y choferes'!$G$2:$G$16,MATCH($C716,'Vehículos y choferes'!$A$2:$A$16,0)),0)))</f>
        <v/>
      </c>
      <c r="O716" s="18">
        <f>IF(AND($D716="",$E716=""),"",N($G716)*(IF($D716="",0,IFERROR(INDEX('Vehículos y choferes'!$J$2:$J$31,MATCH($D716,'Vehículos y choferes'!$I$2:$I$31,0)),0))+IF($E716="",0,IFERROR(INDEX('Vehículos y choferes'!$J$2:$J$31,MATCH($E716,'Vehículos y choferes'!$I$2:$I$31,0)),0))))</f>
        <v/>
      </c>
      <c r="P716" s="18">
        <f>IF(AND($C716="",$D716=""),"",N($K716)+N($L716)+N($M716)+N($N716)+N($O716))</f>
        <v/>
      </c>
      <c r="Q716" s="18">
        <f>IF(OR($P716="",N($I716)=0),"",$P716/$I716)</f>
        <v/>
      </c>
      <c r="R716" s="18">
        <f>IF(OR($P716="",N($F716)=0),"",$P716/$F716)</f>
        <v/>
      </c>
      <c r="S716" s="21">
        <f>IF(OR($P716="",N($J716)=0),"",$P716/$J716)</f>
        <v/>
      </c>
      <c r="T716" s="22">
        <f>IF($S716="","",IF($S716&lt;=Configuración!$C$3,"En objetivo",IF($S716&lt;=Configuración!$C$4,"Alerta","Crítico")))</f>
        <v/>
      </c>
      <c r="U716" s="18">
        <f>IF(OR($Q716="",N(Configuración!$C$3)=0),"",$Q716/Configuración!$C$3)</f>
        <v/>
      </c>
      <c r="V716" s="22">
        <f>IF(OR($H716="",$I716=""),"",MAX(0,$H716-$I716))</f>
        <v/>
      </c>
      <c r="W716" s="16" t="n"/>
    </row>
    <row r="717">
      <c r="A717" s="19" t="n"/>
      <c r="B717" s="16" t="n"/>
      <c r="C717" s="16" t="n"/>
      <c r="D717" s="16" t="n"/>
      <c r="E717" s="16" t="n"/>
      <c r="F717" s="20" t="n"/>
      <c r="G717" s="20" t="n"/>
      <c r="H717" s="16" t="n"/>
      <c r="I717" s="16" t="n"/>
      <c r="J717" s="17" t="n"/>
      <c r="K717" s="17" t="n"/>
      <c r="L717" s="18">
        <f>IF($C717="","",N($F717)*N(IFERROR(INDEX('Vehículos y choferes'!$B$2:$B$16,MATCH($C717,'Vehículos y choferes'!$A$2:$A$16,0)),0))/100*N(IFERROR(INDEX('Vehículos y choferes'!$C$2:$C$16,MATCH($C717,'Vehículos y choferes'!$A$2:$A$16,0)),0)))</f>
        <v/>
      </c>
      <c r="M717" s="18">
        <f>IF($C717="","",N($F717)*N(IFERROR(INDEX('Vehículos y choferes'!$E$2:$E$16,MATCH($C717,'Vehículos y choferes'!$A$2:$A$16,0)),0)))</f>
        <v/>
      </c>
      <c r="N717" s="18">
        <f>IF($C717="","",N(IFERROR(INDEX('Vehículos y choferes'!$G$2:$G$16,MATCH($C717,'Vehículos y choferes'!$A$2:$A$16,0)),0)))</f>
        <v/>
      </c>
      <c r="O717" s="18">
        <f>IF(AND($D717="",$E717=""),"",N($G717)*(IF($D717="",0,IFERROR(INDEX('Vehículos y choferes'!$J$2:$J$31,MATCH($D717,'Vehículos y choferes'!$I$2:$I$31,0)),0))+IF($E717="",0,IFERROR(INDEX('Vehículos y choferes'!$J$2:$J$31,MATCH($E717,'Vehículos y choferes'!$I$2:$I$31,0)),0))))</f>
        <v/>
      </c>
      <c r="P717" s="18">
        <f>IF(AND($C717="",$D717=""),"",N($K717)+N($L717)+N($M717)+N($N717)+N($O717))</f>
        <v/>
      </c>
      <c r="Q717" s="18">
        <f>IF(OR($P717="",N($I717)=0),"",$P717/$I717)</f>
        <v/>
      </c>
      <c r="R717" s="18">
        <f>IF(OR($P717="",N($F717)=0),"",$P717/$F717)</f>
        <v/>
      </c>
      <c r="S717" s="21">
        <f>IF(OR($P717="",N($J717)=0),"",$P717/$J717)</f>
        <v/>
      </c>
      <c r="T717" s="22">
        <f>IF($S717="","",IF($S717&lt;=Configuración!$C$3,"En objetivo",IF($S717&lt;=Configuración!$C$4,"Alerta","Crítico")))</f>
        <v/>
      </c>
      <c r="U717" s="18">
        <f>IF(OR($Q717="",N(Configuración!$C$3)=0),"",$Q717/Configuración!$C$3)</f>
        <v/>
      </c>
      <c r="V717" s="22">
        <f>IF(OR($H717="",$I717=""),"",MAX(0,$H717-$I717))</f>
        <v/>
      </c>
      <c r="W717" s="16" t="n"/>
    </row>
    <row r="718">
      <c r="A718" s="19" t="n"/>
      <c r="B718" s="16" t="n"/>
      <c r="C718" s="16" t="n"/>
      <c r="D718" s="16" t="n"/>
      <c r="E718" s="16" t="n"/>
      <c r="F718" s="20" t="n"/>
      <c r="G718" s="20" t="n"/>
      <c r="H718" s="16" t="n"/>
      <c r="I718" s="16" t="n"/>
      <c r="J718" s="17" t="n"/>
      <c r="K718" s="17" t="n"/>
      <c r="L718" s="18">
        <f>IF($C718="","",N($F718)*N(IFERROR(INDEX('Vehículos y choferes'!$B$2:$B$16,MATCH($C718,'Vehículos y choferes'!$A$2:$A$16,0)),0))/100*N(IFERROR(INDEX('Vehículos y choferes'!$C$2:$C$16,MATCH($C718,'Vehículos y choferes'!$A$2:$A$16,0)),0)))</f>
        <v/>
      </c>
      <c r="M718" s="18">
        <f>IF($C718="","",N($F718)*N(IFERROR(INDEX('Vehículos y choferes'!$E$2:$E$16,MATCH($C718,'Vehículos y choferes'!$A$2:$A$16,0)),0)))</f>
        <v/>
      </c>
      <c r="N718" s="18">
        <f>IF($C718="","",N(IFERROR(INDEX('Vehículos y choferes'!$G$2:$G$16,MATCH($C718,'Vehículos y choferes'!$A$2:$A$16,0)),0)))</f>
        <v/>
      </c>
      <c r="O718" s="18">
        <f>IF(AND($D718="",$E718=""),"",N($G718)*(IF($D718="",0,IFERROR(INDEX('Vehículos y choferes'!$J$2:$J$31,MATCH($D718,'Vehículos y choferes'!$I$2:$I$31,0)),0))+IF($E718="",0,IFERROR(INDEX('Vehículos y choferes'!$J$2:$J$31,MATCH($E718,'Vehículos y choferes'!$I$2:$I$31,0)),0))))</f>
        <v/>
      </c>
      <c r="P718" s="18">
        <f>IF(AND($C718="",$D718=""),"",N($K718)+N($L718)+N($M718)+N($N718)+N($O718))</f>
        <v/>
      </c>
      <c r="Q718" s="18">
        <f>IF(OR($P718="",N($I718)=0),"",$P718/$I718)</f>
        <v/>
      </c>
      <c r="R718" s="18">
        <f>IF(OR($P718="",N($F718)=0),"",$P718/$F718)</f>
        <v/>
      </c>
      <c r="S718" s="21">
        <f>IF(OR($P718="",N($J718)=0),"",$P718/$J718)</f>
        <v/>
      </c>
      <c r="T718" s="22">
        <f>IF($S718="","",IF($S718&lt;=Configuración!$C$3,"En objetivo",IF($S718&lt;=Configuración!$C$4,"Alerta","Crítico")))</f>
        <v/>
      </c>
      <c r="U718" s="18">
        <f>IF(OR($Q718="",N(Configuración!$C$3)=0),"",$Q718/Configuración!$C$3)</f>
        <v/>
      </c>
      <c r="V718" s="22">
        <f>IF(OR($H718="",$I718=""),"",MAX(0,$H718-$I718))</f>
        <v/>
      </c>
      <c r="W718" s="16" t="n"/>
    </row>
    <row r="719">
      <c r="A719" s="19" t="n"/>
      <c r="B719" s="16" t="n"/>
      <c r="C719" s="16" t="n"/>
      <c r="D719" s="16" t="n"/>
      <c r="E719" s="16" t="n"/>
      <c r="F719" s="20" t="n"/>
      <c r="G719" s="20" t="n"/>
      <c r="H719" s="16" t="n"/>
      <c r="I719" s="16" t="n"/>
      <c r="J719" s="17" t="n"/>
      <c r="K719" s="17" t="n"/>
      <c r="L719" s="18">
        <f>IF($C719="","",N($F719)*N(IFERROR(INDEX('Vehículos y choferes'!$B$2:$B$16,MATCH($C719,'Vehículos y choferes'!$A$2:$A$16,0)),0))/100*N(IFERROR(INDEX('Vehículos y choferes'!$C$2:$C$16,MATCH($C719,'Vehículos y choferes'!$A$2:$A$16,0)),0)))</f>
        <v/>
      </c>
      <c r="M719" s="18">
        <f>IF($C719="","",N($F719)*N(IFERROR(INDEX('Vehículos y choferes'!$E$2:$E$16,MATCH($C719,'Vehículos y choferes'!$A$2:$A$16,0)),0)))</f>
        <v/>
      </c>
      <c r="N719" s="18">
        <f>IF($C719="","",N(IFERROR(INDEX('Vehículos y choferes'!$G$2:$G$16,MATCH($C719,'Vehículos y choferes'!$A$2:$A$16,0)),0)))</f>
        <v/>
      </c>
      <c r="O719" s="18">
        <f>IF(AND($D719="",$E719=""),"",N($G719)*(IF($D719="",0,IFERROR(INDEX('Vehículos y choferes'!$J$2:$J$31,MATCH($D719,'Vehículos y choferes'!$I$2:$I$31,0)),0))+IF($E719="",0,IFERROR(INDEX('Vehículos y choferes'!$J$2:$J$31,MATCH($E719,'Vehículos y choferes'!$I$2:$I$31,0)),0))))</f>
        <v/>
      </c>
      <c r="P719" s="18">
        <f>IF(AND($C719="",$D719=""),"",N($K719)+N($L719)+N($M719)+N($N719)+N($O719))</f>
        <v/>
      </c>
      <c r="Q719" s="18">
        <f>IF(OR($P719="",N($I719)=0),"",$P719/$I719)</f>
        <v/>
      </c>
      <c r="R719" s="18">
        <f>IF(OR($P719="",N($F719)=0),"",$P719/$F719)</f>
        <v/>
      </c>
      <c r="S719" s="21">
        <f>IF(OR($P719="",N($J719)=0),"",$P719/$J719)</f>
        <v/>
      </c>
      <c r="T719" s="22">
        <f>IF($S719="","",IF($S719&lt;=Configuración!$C$3,"En objetivo",IF($S719&lt;=Configuración!$C$4,"Alerta","Crítico")))</f>
        <v/>
      </c>
      <c r="U719" s="18">
        <f>IF(OR($Q719="",N(Configuración!$C$3)=0),"",$Q719/Configuración!$C$3)</f>
        <v/>
      </c>
      <c r="V719" s="22">
        <f>IF(OR($H719="",$I719=""),"",MAX(0,$H719-$I719))</f>
        <v/>
      </c>
      <c r="W719" s="16" t="n"/>
    </row>
    <row r="720">
      <c r="A720" s="19" t="n"/>
      <c r="B720" s="16" t="n"/>
      <c r="C720" s="16" t="n"/>
      <c r="D720" s="16" t="n"/>
      <c r="E720" s="16" t="n"/>
      <c r="F720" s="20" t="n"/>
      <c r="G720" s="20" t="n"/>
      <c r="H720" s="16" t="n"/>
      <c r="I720" s="16" t="n"/>
      <c r="J720" s="17" t="n"/>
      <c r="K720" s="17" t="n"/>
      <c r="L720" s="18">
        <f>IF($C720="","",N($F720)*N(IFERROR(INDEX('Vehículos y choferes'!$B$2:$B$16,MATCH($C720,'Vehículos y choferes'!$A$2:$A$16,0)),0))/100*N(IFERROR(INDEX('Vehículos y choferes'!$C$2:$C$16,MATCH($C720,'Vehículos y choferes'!$A$2:$A$16,0)),0)))</f>
        <v/>
      </c>
      <c r="M720" s="18">
        <f>IF($C720="","",N($F720)*N(IFERROR(INDEX('Vehículos y choferes'!$E$2:$E$16,MATCH($C720,'Vehículos y choferes'!$A$2:$A$16,0)),0)))</f>
        <v/>
      </c>
      <c r="N720" s="18">
        <f>IF($C720="","",N(IFERROR(INDEX('Vehículos y choferes'!$G$2:$G$16,MATCH($C720,'Vehículos y choferes'!$A$2:$A$16,0)),0)))</f>
        <v/>
      </c>
      <c r="O720" s="18">
        <f>IF(AND($D720="",$E720=""),"",N($G720)*(IF($D720="",0,IFERROR(INDEX('Vehículos y choferes'!$J$2:$J$31,MATCH($D720,'Vehículos y choferes'!$I$2:$I$31,0)),0))+IF($E720="",0,IFERROR(INDEX('Vehículos y choferes'!$J$2:$J$31,MATCH($E720,'Vehículos y choferes'!$I$2:$I$31,0)),0))))</f>
        <v/>
      </c>
      <c r="P720" s="18">
        <f>IF(AND($C720="",$D720=""),"",N($K720)+N($L720)+N($M720)+N($N720)+N($O720))</f>
        <v/>
      </c>
      <c r="Q720" s="18">
        <f>IF(OR($P720="",N($I720)=0),"",$P720/$I720)</f>
        <v/>
      </c>
      <c r="R720" s="18">
        <f>IF(OR($P720="",N($F720)=0),"",$P720/$F720)</f>
        <v/>
      </c>
      <c r="S720" s="21">
        <f>IF(OR($P720="",N($J720)=0),"",$P720/$J720)</f>
        <v/>
      </c>
      <c r="T720" s="22">
        <f>IF($S720="","",IF($S720&lt;=Configuración!$C$3,"En objetivo",IF($S720&lt;=Configuración!$C$4,"Alerta","Crítico")))</f>
        <v/>
      </c>
      <c r="U720" s="18">
        <f>IF(OR($Q720="",N(Configuración!$C$3)=0),"",$Q720/Configuración!$C$3)</f>
        <v/>
      </c>
      <c r="V720" s="22">
        <f>IF(OR($H720="",$I720=""),"",MAX(0,$H720-$I720))</f>
        <v/>
      </c>
      <c r="W720" s="16" t="n"/>
    </row>
    <row r="721">
      <c r="A721" s="19" t="n"/>
      <c r="B721" s="16" t="n"/>
      <c r="C721" s="16" t="n"/>
      <c r="D721" s="16" t="n"/>
      <c r="E721" s="16" t="n"/>
      <c r="F721" s="20" t="n"/>
      <c r="G721" s="20" t="n"/>
      <c r="H721" s="16" t="n"/>
      <c r="I721" s="16" t="n"/>
      <c r="J721" s="17" t="n"/>
      <c r="K721" s="17" t="n"/>
      <c r="L721" s="18">
        <f>IF($C721="","",N($F721)*N(IFERROR(INDEX('Vehículos y choferes'!$B$2:$B$16,MATCH($C721,'Vehículos y choferes'!$A$2:$A$16,0)),0))/100*N(IFERROR(INDEX('Vehículos y choferes'!$C$2:$C$16,MATCH($C721,'Vehículos y choferes'!$A$2:$A$16,0)),0)))</f>
        <v/>
      </c>
      <c r="M721" s="18">
        <f>IF($C721="","",N($F721)*N(IFERROR(INDEX('Vehículos y choferes'!$E$2:$E$16,MATCH($C721,'Vehículos y choferes'!$A$2:$A$16,0)),0)))</f>
        <v/>
      </c>
      <c r="N721" s="18">
        <f>IF($C721="","",N(IFERROR(INDEX('Vehículos y choferes'!$G$2:$G$16,MATCH($C721,'Vehículos y choferes'!$A$2:$A$16,0)),0)))</f>
        <v/>
      </c>
      <c r="O721" s="18">
        <f>IF(AND($D721="",$E721=""),"",N($G721)*(IF($D721="",0,IFERROR(INDEX('Vehículos y choferes'!$J$2:$J$31,MATCH($D721,'Vehículos y choferes'!$I$2:$I$31,0)),0))+IF($E721="",0,IFERROR(INDEX('Vehículos y choferes'!$J$2:$J$31,MATCH($E721,'Vehículos y choferes'!$I$2:$I$31,0)),0))))</f>
        <v/>
      </c>
      <c r="P721" s="18">
        <f>IF(AND($C721="",$D721=""),"",N($K721)+N($L721)+N($M721)+N($N721)+N($O721))</f>
        <v/>
      </c>
      <c r="Q721" s="18">
        <f>IF(OR($P721="",N($I721)=0),"",$P721/$I721)</f>
        <v/>
      </c>
      <c r="R721" s="18">
        <f>IF(OR($P721="",N($F721)=0),"",$P721/$F721)</f>
        <v/>
      </c>
      <c r="S721" s="21">
        <f>IF(OR($P721="",N($J721)=0),"",$P721/$J721)</f>
        <v/>
      </c>
      <c r="T721" s="22">
        <f>IF($S721="","",IF($S721&lt;=Configuración!$C$3,"En objetivo",IF($S721&lt;=Configuración!$C$4,"Alerta","Crítico")))</f>
        <v/>
      </c>
      <c r="U721" s="18">
        <f>IF(OR($Q721="",N(Configuración!$C$3)=0),"",$Q721/Configuración!$C$3)</f>
        <v/>
      </c>
      <c r="V721" s="22">
        <f>IF(OR($H721="",$I721=""),"",MAX(0,$H721-$I721))</f>
        <v/>
      </c>
      <c r="W721" s="16" t="n"/>
    </row>
    <row r="722">
      <c r="A722" s="19" t="n"/>
      <c r="B722" s="16" t="n"/>
      <c r="C722" s="16" t="n"/>
      <c r="D722" s="16" t="n"/>
      <c r="E722" s="16" t="n"/>
      <c r="F722" s="20" t="n"/>
      <c r="G722" s="20" t="n"/>
      <c r="H722" s="16" t="n"/>
      <c r="I722" s="16" t="n"/>
      <c r="J722" s="17" t="n"/>
      <c r="K722" s="17" t="n"/>
      <c r="L722" s="18">
        <f>IF($C722="","",N($F722)*N(IFERROR(INDEX('Vehículos y choferes'!$B$2:$B$16,MATCH($C722,'Vehículos y choferes'!$A$2:$A$16,0)),0))/100*N(IFERROR(INDEX('Vehículos y choferes'!$C$2:$C$16,MATCH($C722,'Vehículos y choferes'!$A$2:$A$16,0)),0)))</f>
        <v/>
      </c>
      <c r="M722" s="18">
        <f>IF($C722="","",N($F722)*N(IFERROR(INDEX('Vehículos y choferes'!$E$2:$E$16,MATCH($C722,'Vehículos y choferes'!$A$2:$A$16,0)),0)))</f>
        <v/>
      </c>
      <c r="N722" s="18">
        <f>IF($C722="","",N(IFERROR(INDEX('Vehículos y choferes'!$G$2:$G$16,MATCH($C722,'Vehículos y choferes'!$A$2:$A$16,0)),0)))</f>
        <v/>
      </c>
      <c r="O722" s="18">
        <f>IF(AND($D722="",$E722=""),"",N($G722)*(IF($D722="",0,IFERROR(INDEX('Vehículos y choferes'!$J$2:$J$31,MATCH($D722,'Vehículos y choferes'!$I$2:$I$31,0)),0))+IF($E722="",0,IFERROR(INDEX('Vehículos y choferes'!$J$2:$J$31,MATCH($E722,'Vehículos y choferes'!$I$2:$I$31,0)),0))))</f>
        <v/>
      </c>
      <c r="P722" s="18">
        <f>IF(AND($C722="",$D722=""),"",N($K722)+N($L722)+N($M722)+N($N722)+N($O722))</f>
        <v/>
      </c>
      <c r="Q722" s="18">
        <f>IF(OR($P722="",N($I722)=0),"",$P722/$I722)</f>
        <v/>
      </c>
      <c r="R722" s="18">
        <f>IF(OR($P722="",N($F722)=0),"",$P722/$F722)</f>
        <v/>
      </c>
      <c r="S722" s="21">
        <f>IF(OR($P722="",N($J722)=0),"",$P722/$J722)</f>
        <v/>
      </c>
      <c r="T722" s="22">
        <f>IF($S722="","",IF($S722&lt;=Configuración!$C$3,"En objetivo",IF($S722&lt;=Configuración!$C$4,"Alerta","Crítico")))</f>
        <v/>
      </c>
      <c r="U722" s="18">
        <f>IF(OR($Q722="",N(Configuración!$C$3)=0),"",$Q722/Configuración!$C$3)</f>
        <v/>
      </c>
      <c r="V722" s="22">
        <f>IF(OR($H722="",$I722=""),"",MAX(0,$H722-$I722))</f>
        <v/>
      </c>
      <c r="W722" s="16" t="n"/>
    </row>
    <row r="723">
      <c r="A723" s="19" t="n"/>
      <c r="B723" s="16" t="n"/>
      <c r="C723" s="16" t="n"/>
      <c r="D723" s="16" t="n"/>
      <c r="E723" s="16" t="n"/>
      <c r="F723" s="20" t="n"/>
      <c r="G723" s="20" t="n"/>
      <c r="H723" s="16" t="n"/>
      <c r="I723" s="16" t="n"/>
      <c r="J723" s="17" t="n"/>
      <c r="K723" s="17" t="n"/>
      <c r="L723" s="18">
        <f>IF($C723="","",N($F723)*N(IFERROR(INDEX('Vehículos y choferes'!$B$2:$B$16,MATCH($C723,'Vehículos y choferes'!$A$2:$A$16,0)),0))/100*N(IFERROR(INDEX('Vehículos y choferes'!$C$2:$C$16,MATCH($C723,'Vehículos y choferes'!$A$2:$A$16,0)),0)))</f>
        <v/>
      </c>
      <c r="M723" s="18">
        <f>IF($C723="","",N($F723)*N(IFERROR(INDEX('Vehículos y choferes'!$E$2:$E$16,MATCH($C723,'Vehículos y choferes'!$A$2:$A$16,0)),0)))</f>
        <v/>
      </c>
      <c r="N723" s="18">
        <f>IF($C723="","",N(IFERROR(INDEX('Vehículos y choferes'!$G$2:$G$16,MATCH($C723,'Vehículos y choferes'!$A$2:$A$16,0)),0)))</f>
        <v/>
      </c>
      <c r="O723" s="18">
        <f>IF(AND($D723="",$E723=""),"",N($G723)*(IF($D723="",0,IFERROR(INDEX('Vehículos y choferes'!$J$2:$J$31,MATCH($D723,'Vehículos y choferes'!$I$2:$I$31,0)),0))+IF($E723="",0,IFERROR(INDEX('Vehículos y choferes'!$J$2:$J$31,MATCH($E723,'Vehículos y choferes'!$I$2:$I$31,0)),0))))</f>
        <v/>
      </c>
      <c r="P723" s="18">
        <f>IF(AND($C723="",$D723=""),"",N($K723)+N($L723)+N($M723)+N($N723)+N($O723))</f>
        <v/>
      </c>
      <c r="Q723" s="18">
        <f>IF(OR($P723="",N($I723)=0),"",$P723/$I723)</f>
        <v/>
      </c>
      <c r="R723" s="18">
        <f>IF(OR($P723="",N($F723)=0),"",$P723/$F723)</f>
        <v/>
      </c>
      <c r="S723" s="21">
        <f>IF(OR($P723="",N($J723)=0),"",$P723/$J723)</f>
        <v/>
      </c>
      <c r="T723" s="22">
        <f>IF($S723="","",IF($S723&lt;=Configuración!$C$3,"En objetivo",IF($S723&lt;=Configuración!$C$4,"Alerta","Crítico")))</f>
        <v/>
      </c>
      <c r="U723" s="18">
        <f>IF(OR($Q723="",N(Configuración!$C$3)=0),"",$Q723/Configuración!$C$3)</f>
        <v/>
      </c>
      <c r="V723" s="22">
        <f>IF(OR($H723="",$I723=""),"",MAX(0,$H723-$I723))</f>
        <v/>
      </c>
      <c r="W723" s="16" t="n"/>
    </row>
    <row r="724">
      <c r="A724" s="19" t="n"/>
      <c r="B724" s="16" t="n"/>
      <c r="C724" s="16" t="n"/>
      <c r="D724" s="16" t="n"/>
      <c r="E724" s="16" t="n"/>
      <c r="F724" s="20" t="n"/>
      <c r="G724" s="20" t="n"/>
      <c r="H724" s="16" t="n"/>
      <c r="I724" s="16" t="n"/>
      <c r="J724" s="17" t="n"/>
      <c r="K724" s="17" t="n"/>
      <c r="L724" s="18">
        <f>IF($C724="","",N($F724)*N(IFERROR(INDEX('Vehículos y choferes'!$B$2:$B$16,MATCH($C724,'Vehículos y choferes'!$A$2:$A$16,0)),0))/100*N(IFERROR(INDEX('Vehículos y choferes'!$C$2:$C$16,MATCH($C724,'Vehículos y choferes'!$A$2:$A$16,0)),0)))</f>
        <v/>
      </c>
      <c r="M724" s="18">
        <f>IF($C724="","",N($F724)*N(IFERROR(INDEX('Vehículos y choferes'!$E$2:$E$16,MATCH($C724,'Vehículos y choferes'!$A$2:$A$16,0)),0)))</f>
        <v/>
      </c>
      <c r="N724" s="18">
        <f>IF($C724="","",N(IFERROR(INDEX('Vehículos y choferes'!$G$2:$G$16,MATCH($C724,'Vehículos y choferes'!$A$2:$A$16,0)),0)))</f>
        <v/>
      </c>
      <c r="O724" s="18">
        <f>IF(AND($D724="",$E724=""),"",N($G724)*(IF($D724="",0,IFERROR(INDEX('Vehículos y choferes'!$J$2:$J$31,MATCH($D724,'Vehículos y choferes'!$I$2:$I$31,0)),0))+IF($E724="",0,IFERROR(INDEX('Vehículos y choferes'!$J$2:$J$31,MATCH($E724,'Vehículos y choferes'!$I$2:$I$31,0)),0))))</f>
        <v/>
      </c>
      <c r="P724" s="18">
        <f>IF(AND($C724="",$D724=""),"",N($K724)+N($L724)+N($M724)+N($N724)+N($O724))</f>
        <v/>
      </c>
      <c r="Q724" s="18">
        <f>IF(OR($P724="",N($I724)=0),"",$P724/$I724)</f>
        <v/>
      </c>
      <c r="R724" s="18">
        <f>IF(OR($P724="",N($F724)=0),"",$P724/$F724)</f>
        <v/>
      </c>
      <c r="S724" s="21">
        <f>IF(OR($P724="",N($J724)=0),"",$P724/$J724)</f>
        <v/>
      </c>
      <c r="T724" s="22">
        <f>IF($S724="","",IF($S724&lt;=Configuración!$C$3,"En objetivo",IF($S724&lt;=Configuración!$C$4,"Alerta","Crítico")))</f>
        <v/>
      </c>
      <c r="U724" s="18">
        <f>IF(OR($Q724="",N(Configuración!$C$3)=0),"",$Q724/Configuración!$C$3)</f>
        <v/>
      </c>
      <c r="V724" s="22">
        <f>IF(OR($H724="",$I724=""),"",MAX(0,$H724-$I724))</f>
        <v/>
      </c>
      <c r="W724" s="16" t="n"/>
    </row>
    <row r="725">
      <c r="A725" s="19" t="n"/>
      <c r="B725" s="16" t="n"/>
      <c r="C725" s="16" t="n"/>
      <c r="D725" s="16" t="n"/>
      <c r="E725" s="16" t="n"/>
      <c r="F725" s="20" t="n"/>
      <c r="G725" s="20" t="n"/>
      <c r="H725" s="16" t="n"/>
      <c r="I725" s="16" t="n"/>
      <c r="J725" s="17" t="n"/>
      <c r="K725" s="17" t="n"/>
      <c r="L725" s="18">
        <f>IF($C725="","",N($F725)*N(IFERROR(INDEX('Vehículos y choferes'!$B$2:$B$16,MATCH($C725,'Vehículos y choferes'!$A$2:$A$16,0)),0))/100*N(IFERROR(INDEX('Vehículos y choferes'!$C$2:$C$16,MATCH($C725,'Vehículos y choferes'!$A$2:$A$16,0)),0)))</f>
        <v/>
      </c>
      <c r="M725" s="18">
        <f>IF($C725="","",N($F725)*N(IFERROR(INDEX('Vehículos y choferes'!$E$2:$E$16,MATCH($C725,'Vehículos y choferes'!$A$2:$A$16,0)),0)))</f>
        <v/>
      </c>
      <c r="N725" s="18">
        <f>IF($C725="","",N(IFERROR(INDEX('Vehículos y choferes'!$G$2:$G$16,MATCH($C725,'Vehículos y choferes'!$A$2:$A$16,0)),0)))</f>
        <v/>
      </c>
      <c r="O725" s="18">
        <f>IF(AND($D725="",$E725=""),"",N($G725)*(IF($D725="",0,IFERROR(INDEX('Vehículos y choferes'!$J$2:$J$31,MATCH($D725,'Vehículos y choferes'!$I$2:$I$31,0)),0))+IF($E725="",0,IFERROR(INDEX('Vehículos y choferes'!$J$2:$J$31,MATCH($E725,'Vehículos y choferes'!$I$2:$I$31,0)),0))))</f>
        <v/>
      </c>
      <c r="P725" s="18">
        <f>IF(AND($C725="",$D725=""),"",N($K725)+N($L725)+N($M725)+N($N725)+N($O725))</f>
        <v/>
      </c>
      <c r="Q725" s="18">
        <f>IF(OR($P725="",N($I725)=0),"",$P725/$I725)</f>
        <v/>
      </c>
      <c r="R725" s="18">
        <f>IF(OR($P725="",N($F725)=0),"",$P725/$F725)</f>
        <v/>
      </c>
      <c r="S725" s="21">
        <f>IF(OR($P725="",N($J725)=0),"",$P725/$J725)</f>
        <v/>
      </c>
      <c r="T725" s="22">
        <f>IF($S725="","",IF($S725&lt;=Configuración!$C$3,"En objetivo",IF($S725&lt;=Configuración!$C$4,"Alerta","Crítico")))</f>
        <v/>
      </c>
      <c r="U725" s="18">
        <f>IF(OR($Q725="",N(Configuración!$C$3)=0),"",$Q725/Configuración!$C$3)</f>
        <v/>
      </c>
      <c r="V725" s="22">
        <f>IF(OR($H725="",$I725=""),"",MAX(0,$H725-$I725))</f>
        <v/>
      </c>
      <c r="W725" s="16" t="n"/>
    </row>
    <row r="726">
      <c r="A726" s="19" t="n"/>
      <c r="B726" s="16" t="n"/>
      <c r="C726" s="16" t="n"/>
      <c r="D726" s="16" t="n"/>
      <c r="E726" s="16" t="n"/>
      <c r="F726" s="20" t="n"/>
      <c r="G726" s="20" t="n"/>
      <c r="H726" s="16" t="n"/>
      <c r="I726" s="16" t="n"/>
      <c r="J726" s="17" t="n"/>
      <c r="K726" s="17" t="n"/>
      <c r="L726" s="18">
        <f>IF($C726="","",N($F726)*N(IFERROR(INDEX('Vehículos y choferes'!$B$2:$B$16,MATCH($C726,'Vehículos y choferes'!$A$2:$A$16,0)),0))/100*N(IFERROR(INDEX('Vehículos y choferes'!$C$2:$C$16,MATCH($C726,'Vehículos y choferes'!$A$2:$A$16,0)),0)))</f>
        <v/>
      </c>
      <c r="M726" s="18">
        <f>IF($C726="","",N($F726)*N(IFERROR(INDEX('Vehículos y choferes'!$E$2:$E$16,MATCH($C726,'Vehículos y choferes'!$A$2:$A$16,0)),0)))</f>
        <v/>
      </c>
      <c r="N726" s="18">
        <f>IF($C726="","",N(IFERROR(INDEX('Vehículos y choferes'!$G$2:$G$16,MATCH($C726,'Vehículos y choferes'!$A$2:$A$16,0)),0)))</f>
        <v/>
      </c>
      <c r="O726" s="18">
        <f>IF(AND($D726="",$E726=""),"",N($G726)*(IF($D726="",0,IFERROR(INDEX('Vehículos y choferes'!$J$2:$J$31,MATCH($D726,'Vehículos y choferes'!$I$2:$I$31,0)),0))+IF($E726="",0,IFERROR(INDEX('Vehículos y choferes'!$J$2:$J$31,MATCH($E726,'Vehículos y choferes'!$I$2:$I$31,0)),0))))</f>
        <v/>
      </c>
      <c r="P726" s="18">
        <f>IF(AND($C726="",$D726=""),"",N($K726)+N($L726)+N($M726)+N($N726)+N($O726))</f>
        <v/>
      </c>
      <c r="Q726" s="18">
        <f>IF(OR($P726="",N($I726)=0),"",$P726/$I726)</f>
        <v/>
      </c>
      <c r="R726" s="18">
        <f>IF(OR($P726="",N($F726)=0),"",$P726/$F726)</f>
        <v/>
      </c>
      <c r="S726" s="21">
        <f>IF(OR($P726="",N($J726)=0),"",$P726/$J726)</f>
        <v/>
      </c>
      <c r="T726" s="22">
        <f>IF($S726="","",IF($S726&lt;=Configuración!$C$3,"En objetivo",IF($S726&lt;=Configuración!$C$4,"Alerta","Crítico")))</f>
        <v/>
      </c>
      <c r="U726" s="18">
        <f>IF(OR($Q726="",N(Configuración!$C$3)=0),"",$Q726/Configuración!$C$3)</f>
        <v/>
      </c>
      <c r="V726" s="22">
        <f>IF(OR($H726="",$I726=""),"",MAX(0,$H726-$I726))</f>
        <v/>
      </c>
      <c r="W726" s="16" t="n"/>
    </row>
    <row r="727">
      <c r="A727" s="19" t="n"/>
      <c r="B727" s="16" t="n"/>
      <c r="C727" s="16" t="n"/>
      <c r="D727" s="16" t="n"/>
      <c r="E727" s="16" t="n"/>
      <c r="F727" s="20" t="n"/>
      <c r="G727" s="20" t="n"/>
      <c r="H727" s="16" t="n"/>
      <c r="I727" s="16" t="n"/>
      <c r="J727" s="17" t="n"/>
      <c r="K727" s="17" t="n"/>
      <c r="L727" s="18">
        <f>IF($C727="","",N($F727)*N(IFERROR(INDEX('Vehículos y choferes'!$B$2:$B$16,MATCH($C727,'Vehículos y choferes'!$A$2:$A$16,0)),0))/100*N(IFERROR(INDEX('Vehículos y choferes'!$C$2:$C$16,MATCH($C727,'Vehículos y choferes'!$A$2:$A$16,0)),0)))</f>
        <v/>
      </c>
      <c r="M727" s="18">
        <f>IF($C727="","",N($F727)*N(IFERROR(INDEX('Vehículos y choferes'!$E$2:$E$16,MATCH($C727,'Vehículos y choferes'!$A$2:$A$16,0)),0)))</f>
        <v/>
      </c>
      <c r="N727" s="18">
        <f>IF($C727="","",N(IFERROR(INDEX('Vehículos y choferes'!$G$2:$G$16,MATCH($C727,'Vehículos y choferes'!$A$2:$A$16,0)),0)))</f>
        <v/>
      </c>
      <c r="O727" s="18">
        <f>IF(AND($D727="",$E727=""),"",N($G727)*(IF($D727="",0,IFERROR(INDEX('Vehículos y choferes'!$J$2:$J$31,MATCH($D727,'Vehículos y choferes'!$I$2:$I$31,0)),0))+IF($E727="",0,IFERROR(INDEX('Vehículos y choferes'!$J$2:$J$31,MATCH($E727,'Vehículos y choferes'!$I$2:$I$31,0)),0))))</f>
        <v/>
      </c>
      <c r="P727" s="18">
        <f>IF(AND($C727="",$D727=""),"",N($K727)+N($L727)+N($M727)+N($N727)+N($O727))</f>
        <v/>
      </c>
      <c r="Q727" s="18">
        <f>IF(OR($P727="",N($I727)=0),"",$P727/$I727)</f>
        <v/>
      </c>
      <c r="R727" s="18">
        <f>IF(OR($P727="",N($F727)=0),"",$P727/$F727)</f>
        <v/>
      </c>
      <c r="S727" s="21">
        <f>IF(OR($P727="",N($J727)=0),"",$P727/$J727)</f>
        <v/>
      </c>
      <c r="T727" s="22">
        <f>IF($S727="","",IF($S727&lt;=Configuración!$C$3,"En objetivo",IF($S727&lt;=Configuración!$C$4,"Alerta","Crítico")))</f>
        <v/>
      </c>
      <c r="U727" s="18">
        <f>IF(OR($Q727="",N(Configuración!$C$3)=0),"",$Q727/Configuración!$C$3)</f>
        <v/>
      </c>
      <c r="V727" s="22">
        <f>IF(OR($H727="",$I727=""),"",MAX(0,$H727-$I727))</f>
        <v/>
      </c>
      <c r="W727" s="16" t="n"/>
    </row>
    <row r="728">
      <c r="A728" s="19" t="n"/>
      <c r="B728" s="16" t="n"/>
      <c r="C728" s="16" t="n"/>
      <c r="D728" s="16" t="n"/>
      <c r="E728" s="16" t="n"/>
      <c r="F728" s="20" t="n"/>
      <c r="G728" s="20" t="n"/>
      <c r="H728" s="16" t="n"/>
      <c r="I728" s="16" t="n"/>
      <c r="J728" s="17" t="n"/>
      <c r="K728" s="17" t="n"/>
      <c r="L728" s="18">
        <f>IF($C728="","",N($F728)*N(IFERROR(INDEX('Vehículos y choferes'!$B$2:$B$16,MATCH($C728,'Vehículos y choferes'!$A$2:$A$16,0)),0))/100*N(IFERROR(INDEX('Vehículos y choferes'!$C$2:$C$16,MATCH($C728,'Vehículos y choferes'!$A$2:$A$16,0)),0)))</f>
        <v/>
      </c>
      <c r="M728" s="18">
        <f>IF($C728="","",N($F728)*N(IFERROR(INDEX('Vehículos y choferes'!$E$2:$E$16,MATCH($C728,'Vehículos y choferes'!$A$2:$A$16,0)),0)))</f>
        <v/>
      </c>
      <c r="N728" s="18">
        <f>IF($C728="","",N(IFERROR(INDEX('Vehículos y choferes'!$G$2:$G$16,MATCH($C728,'Vehículos y choferes'!$A$2:$A$16,0)),0)))</f>
        <v/>
      </c>
      <c r="O728" s="18">
        <f>IF(AND($D728="",$E728=""),"",N($G728)*(IF($D728="",0,IFERROR(INDEX('Vehículos y choferes'!$J$2:$J$31,MATCH($D728,'Vehículos y choferes'!$I$2:$I$31,0)),0))+IF($E728="",0,IFERROR(INDEX('Vehículos y choferes'!$J$2:$J$31,MATCH($E728,'Vehículos y choferes'!$I$2:$I$31,0)),0))))</f>
        <v/>
      </c>
      <c r="P728" s="18">
        <f>IF(AND($C728="",$D728=""),"",N($K728)+N($L728)+N($M728)+N($N728)+N($O728))</f>
        <v/>
      </c>
      <c r="Q728" s="18">
        <f>IF(OR($P728="",N($I728)=0),"",$P728/$I728)</f>
        <v/>
      </c>
      <c r="R728" s="18">
        <f>IF(OR($P728="",N($F728)=0),"",$P728/$F728)</f>
        <v/>
      </c>
      <c r="S728" s="21">
        <f>IF(OR($P728="",N($J728)=0),"",$P728/$J728)</f>
        <v/>
      </c>
      <c r="T728" s="22">
        <f>IF($S728="","",IF($S728&lt;=Configuración!$C$3,"En objetivo",IF($S728&lt;=Configuración!$C$4,"Alerta","Crítico")))</f>
        <v/>
      </c>
      <c r="U728" s="18">
        <f>IF(OR($Q728="",N(Configuración!$C$3)=0),"",$Q728/Configuración!$C$3)</f>
        <v/>
      </c>
      <c r="V728" s="22">
        <f>IF(OR($H728="",$I728=""),"",MAX(0,$H728-$I728))</f>
        <v/>
      </c>
      <c r="W728" s="16" t="n"/>
    </row>
    <row r="729">
      <c r="A729" s="19" t="n"/>
      <c r="B729" s="16" t="n"/>
      <c r="C729" s="16" t="n"/>
      <c r="D729" s="16" t="n"/>
      <c r="E729" s="16" t="n"/>
      <c r="F729" s="20" t="n"/>
      <c r="G729" s="20" t="n"/>
      <c r="H729" s="16" t="n"/>
      <c r="I729" s="16" t="n"/>
      <c r="J729" s="17" t="n"/>
      <c r="K729" s="17" t="n"/>
      <c r="L729" s="18">
        <f>IF($C729="","",N($F729)*N(IFERROR(INDEX('Vehículos y choferes'!$B$2:$B$16,MATCH($C729,'Vehículos y choferes'!$A$2:$A$16,0)),0))/100*N(IFERROR(INDEX('Vehículos y choferes'!$C$2:$C$16,MATCH($C729,'Vehículos y choferes'!$A$2:$A$16,0)),0)))</f>
        <v/>
      </c>
      <c r="M729" s="18">
        <f>IF($C729="","",N($F729)*N(IFERROR(INDEX('Vehículos y choferes'!$E$2:$E$16,MATCH($C729,'Vehículos y choferes'!$A$2:$A$16,0)),0)))</f>
        <v/>
      </c>
      <c r="N729" s="18">
        <f>IF($C729="","",N(IFERROR(INDEX('Vehículos y choferes'!$G$2:$G$16,MATCH($C729,'Vehículos y choferes'!$A$2:$A$16,0)),0)))</f>
        <v/>
      </c>
      <c r="O729" s="18">
        <f>IF(AND($D729="",$E729=""),"",N($G729)*(IF($D729="",0,IFERROR(INDEX('Vehículos y choferes'!$J$2:$J$31,MATCH($D729,'Vehículos y choferes'!$I$2:$I$31,0)),0))+IF($E729="",0,IFERROR(INDEX('Vehículos y choferes'!$J$2:$J$31,MATCH($E729,'Vehículos y choferes'!$I$2:$I$31,0)),0))))</f>
        <v/>
      </c>
      <c r="P729" s="18">
        <f>IF(AND($C729="",$D729=""),"",N($K729)+N($L729)+N($M729)+N($N729)+N($O729))</f>
        <v/>
      </c>
      <c r="Q729" s="18">
        <f>IF(OR($P729="",N($I729)=0),"",$P729/$I729)</f>
        <v/>
      </c>
      <c r="R729" s="18">
        <f>IF(OR($P729="",N($F729)=0),"",$P729/$F729)</f>
        <v/>
      </c>
      <c r="S729" s="21">
        <f>IF(OR($P729="",N($J729)=0),"",$P729/$J729)</f>
        <v/>
      </c>
      <c r="T729" s="22">
        <f>IF($S729="","",IF($S729&lt;=Configuración!$C$3,"En objetivo",IF($S729&lt;=Configuración!$C$4,"Alerta","Crítico")))</f>
        <v/>
      </c>
      <c r="U729" s="18">
        <f>IF(OR($Q729="",N(Configuración!$C$3)=0),"",$Q729/Configuración!$C$3)</f>
        <v/>
      </c>
      <c r="V729" s="22">
        <f>IF(OR($H729="",$I729=""),"",MAX(0,$H729-$I729))</f>
        <v/>
      </c>
      <c r="W729" s="16" t="n"/>
    </row>
    <row r="730">
      <c r="A730" s="19" t="n"/>
      <c r="B730" s="16" t="n"/>
      <c r="C730" s="16" t="n"/>
      <c r="D730" s="16" t="n"/>
      <c r="E730" s="16" t="n"/>
      <c r="F730" s="20" t="n"/>
      <c r="G730" s="20" t="n"/>
      <c r="H730" s="16" t="n"/>
      <c r="I730" s="16" t="n"/>
      <c r="J730" s="17" t="n"/>
      <c r="K730" s="17" t="n"/>
      <c r="L730" s="18">
        <f>IF($C730="","",N($F730)*N(IFERROR(INDEX('Vehículos y choferes'!$B$2:$B$16,MATCH($C730,'Vehículos y choferes'!$A$2:$A$16,0)),0))/100*N(IFERROR(INDEX('Vehículos y choferes'!$C$2:$C$16,MATCH($C730,'Vehículos y choferes'!$A$2:$A$16,0)),0)))</f>
        <v/>
      </c>
      <c r="M730" s="18">
        <f>IF($C730="","",N($F730)*N(IFERROR(INDEX('Vehículos y choferes'!$E$2:$E$16,MATCH($C730,'Vehículos y choferes'!$A$2:$A$16,0)),0)))</f>
        <v/>
      </c>
      <c r="N730" s="18">
        <f>IF($C730="","",N(IFERROR(INDEX('Vehículos y choferes'!$G$2:$G$16,MATCH($C730,'Vehículos y choferes'!$A$2:$A$16,0)),0)))</f>
        <v/>
      </c>
      <c r="O730" s="18">
        <f>IF(AND($D730="",$E730=""),"",N($G730)*(IF($D730="",0,IFERROR(INDEX('Vehículos y choferes'!$J$2:$J$31,MATCH($D730,'Vehículos y choferes'!$I$2:$I$31,0)),0))+IF($E730="",0,IFERROR(INDEX('Vehículos y choferes'!$J$2:$J$31,MATCH($E730,'Vehículos y choferes'!$I$2:$I$31,0)),0))))</f>
        <v/>
      </c>
      <c r="P730" s="18">
        <f>IF(AND($C730="",$D730=""),"",N($K730)+N($L730)+N($M730)+N($N730)+N($O730))</f>
        <v/>
      </c>
      <c r="Q730" s="18">
        <f>IF(OR($P730="",N($I730)=0),"",$P730/$I730)</f>
        <v/>
      </c>
      <c r="R730" s="18">
        <f>IF(OR($P730="",N($F730)=0),"",$P730/$F730)</f>
        <v/>
      </c>
      <c r="S730" s="21">
        <f>IF(OR($P730="",N($J730)=0),"",$P730/$J730)</f>
        <v/>
      </c>
      <c r="T730" s="22">
        <f>IF($S730="","",IF($S730&lt;=Configuración!$C$3,"En objetivo",IF($S730&lt;=Configuración!$C$4,"Alerta","Crítico")))</f>
        <v/>
      </c>
      <c r="U730" s="18">
        <f>IF(OR($Q730="",N(Configuración!$C$3)=0),"",$Q730/Configuración!$C$3)</f>
        <v/>
      </c>
      <c r="V730" s="22">
        <f>IF(OR($H730="",$I730=""),"",MAX(0,$H730-$I730))</f>
        <v/>
      </c>
      <c r="W730" s="16" t="n"/>
    </row>
    <row r="731">
      <c r="A731" s="19" t="n"/>
      <c r="B731" s="16" t="n"/>
      <c r="C731" s="16" t="n"/>
      <c r="D731" s="16" t="n"/>
      <c r="E731" s="16" t="n"/>
      <c r="F731" s="20" t="n"/>
      <c r="G731" s="20" t="n"/>
      <c r="H731" s="16" t="n"/>
      <c r="I731" s="16" t="n"/>
      <c r="J731" s="17" t="n"/>
      <c r="K731" s="17" t="n"/>
      <c r="L731" s="18">
        <f>IF($C731="","",N($F731)*N(IFERROR(INDEX('Vehículos y choferes'!$B$2:$B$16,MATCH($C731,'Vehículos y choferes'!$A$2:$A$16,0)),0))/100*N(IFERROR(INDEX('Vehículos y choferes'!$C$2:$C$16,MATCH($C731,'Vehículos y choferes'!$A$2:$A$16,0)),0)))</f>
        <v/>
      </c>
      <c r="M731" s="18">
        <f>IF($C731="","",N($F731)*N(IFERROR(INDEX('Vehículos y choferes'!$E$2:$E$16,MATCH($C731,'Vehículos y choferes'!$A$2:$A$16,0)),0)))</f>
        <v/>
      </c>
      <c r="N731" s="18">
        <f>IF($C731="","",N(IFERROR(INDEX('Vehículos y choferes'!$G$2:$G$16,MATCH($C731,'Vehículos y choferes'!$A$2:$A$16,0)),0)))</f>
        <v/>
      </c>
      <c r="O731" s="18">
        <f>IF(AND($D731="",$E731=""),"",N($G731)*(IF($D731="",0,IFERROR(INDEX('Vehículos y choferes'!$J$2:$J$31,MATCH($D731,'Vehículos y choferes'!$I$2:$I$31,0)),0))+IF($E731="",0,IFERROR(INDEX('Vehículos y choferes'!$J$2:$J$31,MATCH($E731,'Vehículos y choferes'!$I$2:$I$31,0)),0))))</f>
        <v/>
      </c>
      <c r="P731" s="18">
        <f>IF(AND($C731="",$D731=""),"",N($K731)+N($L731)+N($M731)+N($N731)+N($O731))</f>
        <v/>
      </c>
      <c r="Q731" s="18">
        <f>IF(OR($P731="",N($I731)=0),"",$P731/$I731)</f>
        <v/>
      </c>
      <c r="R731" s="18">
        <f>IF(OR($P731="",N($F731)=0),"",$P731/$F731)</f>
        <v/>
      </c>
      <c r="S731" s="21">
        <f>IF(OR($P731="",N($J731)=0),"",$P731/$J731)</f>
        <v/>
      </c>
      <c r="T731" s="22">
        <f>IF($S731="","",IF($S731&lt;=Configuración!$C$3,"En objetivo",IF($S731&lt;=Configuración!$C$4,"Alerta","Crítico")))</f>
        <v/>
      </c>
      <c r="U731" s="18">
        <f>IF(OR($Q731="",N(Configuración!$C$3)=0),"",$Q731/Configuración!$C$3)</f>
        <v/>
      </c>
      <c r="V731" s="22">
        <f>IF(OR($H731="",$I731=""),"",MAX(0,$H731-$I731))</f>
        <v/>
      </c>
      <c r="W731" s="16" t="n"/>
    </row>
    <row r="732">
      <c r="A732" s="19" t="n"/>
      <c r="B732" s="16" t="n"/>
      <c r="C732" s="16" t="n"/>
      <c r="D732" s="16" t="n"/>
      <c r="E732" s="16" t="n"/>
      <c r="F732" s="20" t="n"/>
      <c r="G732" s="20" t="n"/>
      <c r="H732" s="16" t="n"/>
      <c r="I732" s="16" t="n"/>
      <c r="J732" s="17" t="n"/>
      <c r="K732" s="17" t="n"/>
      <c r="L732" s="18">
        <f>IF($C732="","",N($F732)*N(IFERROR(INDEX('Vehículos y choferes'!$B$2:$B$16,MATCH($C732,'Vehículos y choferes'!$A$2:$A$16,0)),0))/100*N(IFERROR(INDEX('Vehículos y choferes'!$C$2:$C$16,MATCH($C732,'Vehículos y choferes'!$A$2:$A$16,0)),0)))</f>
        <v/>
      </c>
      <c r="M732" s="18">
        <f>IF($C732="","",N($F732)*N(IFERROR(INDEX('Vehículos y choferes'!$E$2:$E$16,MATCH($C732,'Vehículos y choferes'!$A$2:$A$16,0)),0)))</f>
        <v/>
      </c>
      <c r="N732" s="18">
        <f>IF($C732="","",N(IFERROR(INDEX('Vehículos y choferes'!$G$2:$G$16,MATCH($C732,'Vehículos y choferes'!$A$2:$A$16,0)),0)))</f>
        <v/>
      </c>
      <c r="O732" s="18">
        <f>IF(AND($D732="",$E732=""),"",N($G732)*(IF($D732="",0,IFERROR(INDEX('Vehículos y choferes'!$J$2:$J$31,MATCH($D732,'Vehículos y choferes'!$I$2:$I$31,0)),0))+IF($E732="",0,IFERROR(INDEX('Vehículos y choferes'!$J$2:$J$31,MATCH($E732,'Vehículos y choferes'!$I$2:$I$31,0)),0))))</f>
        <v/>
      </c>
      <c r="P732" s="18">
        <f>IF(AND($C732="",$D732=""),"",N($K732)+N($L732)+N($M732)+N($N732)+N($O732))</f>
        <v/>
      </c>
      <c r="Q732" s="18">
        <f>IF(OR($P732="",N($I732)=0),"",$P732/$I732)</f>
        <v/>
      </c>
      <c r="R732" s="18">
        <f>IF(OR($P732="",N($F732)=0),"",$P732/$F732)</f>
        <v/>
      </c>
      <c r="S732" s="21">
        <f>IF(OR($P732="",N($J732)=0),"",$P732/$J732)</f>
        <v/>
      </c>
      <c r="T732" s="22">
        <f>IF($S732="","",IF($S732&lt;=Configuración!$C$3,"En objetivo",IF($S732&lt;=Configuración!$C$4,"Alerta","Crítico")))</f>
        <v/>
      </c>
      <c r="U732" s="18">
        <f>IF(OR($Q732="",N(Configuración!$C$3)=0),"",$Q732/Configuración!$C$3)</f>
        <v/>
      </c>
      <c r="V732" s="22">
        <f>IF(OR($H732="",$I732=""),"",MAX(0,$H732-$I732))</f>
        <v/>
      </c>
      <c r="W732" s="16" t="n"/>
    </row>
    <row r="733">
      <c r="A733" s="19" t="n"/>
      <c r="B733" s="16" t="n"/>
      <c r="C733" s="16" t="n"/>
      <c r="D733" s="16" t="n"/>
      <c r="E733" s="16" t="n"/>
      <c r="F733" s="20" t="n"/>
      <c r="G733" s="20" t="n"/>
      <c r="H733" s="16" t="n"/>
      <c r="I733" s="16" t="n"/>
      <c r="J733" s="17" t="n"/>
      <c r="K733" s="17" t="n"/>
      <c r="L733" s="18">
        <f>IF($C733="","",N($F733)*N(IFERROR(INDEX('Vehículos y choferes'!$B$2:$B$16,MATCH($C733,'Vehículos y choferes'!$A$2:$A$16,0)),0))/100*N(IFERROR(INDEX('Vehículos y choferes'!$C$2:$C$16,MATCH($C733,'Vehículos y choferes'!$A$2:$A$16,0)),0)))</f>
        <v/>
      </c>
      <c r="M733" s="18">
        <f>IF($C733="","",N($F733)*N(IFERROR(INDEX('Vehículos y choferes'!$E$2:$E$16,MATCH($C733,'Vehículos y choferes'!$A$2:$A$16,0)),0)))</f>
        <v/>
      </c>
      <c r="N733" s="18">
        <f>IF($C733="","",N(IFERROR(INDEX('Vehículos y choferes'!$G$2:$G$16,MATCH($C733,'Vehículos y choferes'!$A$2:$A$16,0)),0)))</f>
        <v/>
      </c>
      <c r="O733" s="18">
        <f>IF(AND($D733="",$E733=""),"",N($G733)*(IF($D733="",0,IFERROR(INDEX('Vehículos y choferes'!$J$2:$J$31,MATCH($D733,'Vehículos y choferes'!$I$2:$I$31,0)),0))+IF($E733="",0,IFERROR(INDEX('Vehículos y choferes'!$J$2:$J$31,MATCH($E733,'Vehículos y choferes'!$I$2:$I$31,0)),0))))</f>
        <v/>
      </c>
      <c r="P733" s="18">
        <f>IF(AND($C733="",$D733=""),"",N($K733)+N($L733)+N($M733)+N($N733)+N($O733))</f>
        <v/>
      </c>
      <c r="Q733" s="18">
        <f>IF(OR($P733="",N($I733)=0),"",$P733/$I733)</f>
        <v/>
      </c>
      <c r="R733" s="18">
        <f>IF(OR($P733="",N($F733)=0),"",$P733/$F733)</f>
        <v/>
      </c>
      <c r="S733" s="21">
        <f>IF(OR($P733="",N($J733)=0),"",$P733/$J733)</f>
        <v/>
      </c>
      <c r="T733" s="22">
        <f>IF($S733="","",IF($S733&lt;=Configuración!$C$3,"En objetivo",IF($S733&lt;=Configuración!$C$4,"Alerta","Crítico")))</f>
        <v/>
      </c>
      <c r="U733" s="18">
        <f>IF(OR($Q733="",N(Configuración!$C$3)=0),"",$Q733/Configuración!$C$3)</f>
        <v/>
      </c>
      <c r="V733" s="22">
        <f>IF(OR($H733="",$I733=""),"",MAX(0,$H733-$I733))</f>
        <v/>
      </c>
      <c r="W733" s="16" t="n"/>
    </row>
    <row r="734">
      <c r="A734" s="19" t="n"/>
      <c r="B734" s="16" t="n"/>
      <c r="C734" s="16" t="n"/>
      <c r="D734" s="16" t="n"/>
      <c r="E734" s="16" t="n"/>
      <c r="F734" s="20" t="n"/>
      <c r="G734" s="20" t="n"/>
      <c r="H734" s="16" t="n"/>
      <c r="I734" s="16" t="n"/>
      <c r="J734" s="17" t="n"/>
      <c r="K734" s="17" t="n"/>
      <c r="L734" s="18">
        <f>IF($C734="","",N($F734)*N(IFERROR(INDEX('Vehículos y choferes'!$B$2:$B$16,MATCH($C734,'Vehículos y choferes'!$A$2:$A$16,0)),0))/100*N(IFERROR(INDEX('Vehículos y choferes'!$C$2:$C$16,MATCH($C734,'Vehículos y choferes'!$A$2:$A$16,0)),0)))</f>
        <v/>
      </c>
      <c r="M734" s="18">
        <f>IF($C734="","",N($F734)*N(IFERROR(INDEX('Vehículos y choferes'!$E$2:$E$16,MATCH($C734,'Vehículos y choferes'!$A$2:$A$16,0)),0)))</f>
        <v/>
      </c>
      <c r="N734" s="18">
        <f>IF($C734="","",N(IFERROR(INDEX('Vehículos y choferes'!$G$2:$G$16,MATCH($C734,'Vehículos y choferes'!$A$2:$A$16,0)),0)))</f>
        <v/>
      </c>
      <c r="O734" s="18">
        <f>IF(AND($D734="",$E734=""),"",N($G734)*(IF($D734="",0,IFERROR(INDEX('Vehículos y choferes'!$J$2:$J$31,MATCH($D734,'Vehículos y choferes'!$I$2:$I$31,0)),0))+IF($E734="",0,IFERROR(INDEX('Vehículos y choferes'!$J$2:$J$31,MATCH($E734,'Vehículos y choferes'!$I$2:$I$31,0)),0))))</f>
        <v/>
      </c>
      <c r="P734" s="18">
        <f>IF(AND($C734="",$D734=""),"",N($K734)+N($L734)+N($M734)+N($N734)+N($O734))</f>
        <v/>
      </c>
      <c r="Q734" s="18">
        <f>IF(OR($P734="",N($I734)=0),"",$P734/$I734)</f>
        <v/>
      </c>
      <c r="R734" s="18">
        <f>IF(OR($P734="",N($F734)=0),"",$P734/$F734)</f>
        <v/>
      </c>
      <c r="S734" s="21">
        <f>IF(OR($P734="",N($J734)=0),"",$P734/$J734)</f>
        <v/>
      </c>
      <c r="T734" s="22">
        <f>IF($S734="","",IF($S734&lt;=Configuración!$C$3,"En objetivo",IF($S734&lt;=Configuración!$C$4,"Alerta","Crítico")))</f>
        <v/>
      </c>
      <c r="U734" s="18">
        <f>IF(OR($Q734="",N(Configuración!$C$3)=0),"",$Q734/Configuración!$C$3)</f>
        <v/>
      </c>
      <c r="V734" s="22">
        <f>IF(OR($H734="",$I734=""),"",MAX(0,$H734-$I734))</f>
        <v/>
      </c>
      <c r="W734" s="16" t="n"/>
    </row>
    <row r="735">
      <c r="A735" s="19" t="n"/>
      <c r="B735" s="16" t="n"/>
      <c r="C735" s="16" t="n"/>
      <c r="D735" s="16" t="n"/>
      <c r="E735" s="16" t="n"/>
      <c r="F735" s="20" t="n"/>
      <c r="G735" s="20" t="n"/>
      <c r="H735" s="16" t="n"/>
      <c r="I735" s="16" t="n"/>
      <c r="J735" s="17" t="n"/>
      <c r="K735" s="17" t="n"/>
      <c r="L735" s="18">
        <f>IF($C735="","",N($F735)*N(IFERROR(INDEX('Vehículos y choferes'!$B$2:$B$16,MATCH($C735,'Vehículos y choferes'!$A$2:$A$16,0)),0))/100*N(IFERROR(INDEX('Vehículos y choferes'!$C$2:$C$16,MATCH($C735,'Vehículos y choferes'!$A$2:$A$16,0)),0)))</f>
        <v/>
      </c>
      <c r="M735" s="18">
        <f>IF($C735="","",N($F735)*N(IFERROR(INDEX('Vehículos y choferes'!$E$2:$E$16,MATCH($C735,'Vehículos y choferes'!$A$2:$A$16,0)),0)))</f>
        <v/>
      </c>
      <c r="N735" s="18">
        <f>IF($C735="","",N(IFERROR(INDEX('Vehículos y choferes'!$G$2:$G$16,MATCH($C735,'Vehículos y choferes'!$A$2:$A$16,0)),0)))</f>
        <v/>
      </c>
      <c r="O735" s="18">
        <f>IF(AND($D735="",$E735=""),"",N($G735)*(IF($D735="",0,IFERROR(INDEX('Vehículos y choferes'!$J$2:$J$31,MATCH($D735,'Vehículos y choferes'!$I$2:$I$31,0)),0))+IF($E735="",0,IFERROR(INDEX('Vehículos y choferes'!$J$2:$J$31,MATCH($E735,'Vehículos y choferes'!$I$2:$I$31,0)),0))))</f>
        <v/>
      </c>
      <c r="P735" s="18">
        <f>IF(AND($C735="",$D735=""),"",N($K735)+N($L735)+N($M735)+N($N735)+N($O735))</f>
        <v/>
      </c>
      <c r="Q735" s="18">
        <f>IF(OR($P735="",N($I735)=0),"",$P735/$I735)</f>
        <v/>
      </c>
      <c r="R735" s="18">
        <f>IF(OR($P735="",N($F735)=0),"",$P735/$F735)</f>
        <v/>
      </c>
      <c r="S735" s="21">
        <f>IF(OR($P735="",N($J735)=0),"",$P735/$J735)</f>
        <v/>
      </c>
      <c r="T735" s="22">
        <f>IF($S735="","",IF($S735&lt;=Configuración!$C$3,"En objetivo",IF($S735&lt;=Configuración!$C$4,"Alerta","Crítico")))</f>
        <v/>
      </c>
      <c r="U735" s="18">
        <f>IF(OR($Q735="",N(Configuración!$C$3)=0),"",$Q735/Configuración!$C$3)</f>
        <v/>
      </c>
      <c r="V735" s="22">
        <f>IF(OR($H735="",$I735=""),"",MAX(0,$H735-$I735))</f>
        <v/>
      </c>
      <c r="W735" s="16" t="n"/>
    </row>
    <row r="736">
      <c r="A736" s="19" t="n"/>
      <c r="B736" s="16" t="n"/>
      <c r="C736" s="16" t="n"/>
      <c r="D736" s="16" t="n"/>
      <c r="E736" s="16" t="n"/>
      <c r="F736" s="20" t="n"/>
      <c r="G736" s="20" t="n"/>
      <c r="H736" s="16" t="n"/>
      <c r="I736" s="16" t="n"/>
      <c r="J736" s="17" t="n"/>
      <c r="K736" s="17" t="n"/>
      <c r="L736" s="18">
        <f>IF($C736="","",N($F736)*N(IFERROR(INDEX('Vehículos y choferes'!$B$2:$B$16,MATCH($C736,'Vehículos y choferes'!$A$2:$A$16,0)),0))/100*N(IFERROR(INDEX('Vehículos y choferes'!$C$2:$C$16,MATCH($C736,'Vehículos y choferes'!$A$2:$A$16,0)),0)))</f>
        <v/>
      </c>
      <c r="M736" s="18">
        <f>IF($C736="","",N($F736)*N(IFERROR(INDEX('Vehículos y choferes'!$E$2:$E$16,MATCH($C736,'Vehículos y choferes'!$A$2:$A$16,0)),0)))</f>
        <v/>
      </c>
      <c r="N736" s="18">
        <f>IF($C736="","",N(IFERROR(INDEX('Vehículos y choferes'!$G$2:$G$16,MATCH($C736,'Vehículos y choferes'!$A$2:$A$16,0)),0)))</f>
        <v/>
      </c>
      <c r="O736" s="18">
        <f>IF(AND($D736="",$E736=""),"",N($G736)*(IF($D736="",0,IFERROR(INDEX('Vehículos y choferes'!$J$2:$J$31,MATCH($D736,'Vehículos y choferes'!$I$2:$I$31,0)),0))+IF($E736="",0,IFERROR(INDEX('Vehículos y choferes'!$J$2:$J$31,MATCH($E736,'Vehículos y choferes'!$I$2:$I$31,0)),0))))</f>
        <v/>
      </c>
      <c r="P736" s="18">
        <f>IF(AND($C736="",$D736=""),"",N($K736)+N($L736)+N($M736)+N($N736)+N($O736))</f>
        <v/>
      </c>
      <c r="Q736" s="18">
        <f>IF(OR($P736="",N($I736)=0),"",$P736/$I736)</f>
        <v/>
      </c>
      <c r="R736" s="18">
        <f>IF(OR($P736="",N($F736)=0),"",$P736/$F736)</f>
        <v/>
      </c>
      <c r="S736" s="21">
        <f>IF(OR($P736="",N($J736)=0),"",$P736/$J736)</f>
        <v/>
      </c>
      <c r="T736" s="22">
        <f>IF($S736="","",IF($S736&lt;=Configuración!$C$3,"En objetivo",IF($S736&lt;=Configuración!$C$4,"Alerta","Crítico")))</f>
        <v/>
      </c>
      <c r="U736" s="18">
        <f>IF(OR($Q736="",N(Configuración!$C$3)=0),"",$Q736/Configuración!$C$3)</f>
        <v/>
      </c>
      <c r="V736" s="22">
        <f>IF(OR($H736="",$I736=""),"",MAX(0,$H736-$I736))</f>
        <v/>
      </c>
      <c r="W736" s="16" t="n"/>
    </row>
    <row r="737">
      <c r="A737" s="19" t="n"/>
      <c r="B737" s="16" t="n"/>
      <c r="C737" s="16" t="n"/>
      <c r="D737" s="16" t="n"/>
      <c r="E737" s="16" t="n"/>
      <c r="F737" s="20" t="n"/>
      <c r="G737" s="20" t="n"/>
      <c r="H737" s="16" t="n"/>
      <c r="I737" s="16" t="n"/>
      <c r="J737" s="17" t="n"/>
      <c r="K737" s="17" t="n"/>
      <c r="L737" s="18">
        <f>IF($C737="","",N($F737)*N(IFERROR(INDEX('Vehículos y choferes'!$B$2:$B$16,MATCH($C737,'Vehículos y choferes'!$A$2:$A$16,0)),0))/100*N(IFERROR(INDEX('Vehículos y choferes'!$C$2:$C$16,MATCH($C737,'Vehículos y choferes'!$A$2:$A$16,0)),0)))</f>
        <v/>
      </c>
      <c r="M737" s="18">
        <f>IF($C737="","",N($F737)*N(IFERROR(INDEX('Vehículos y choferes'!$E$2:$E$16,MATCH($C737,'Vehículos y choferes'!$A$2:$A$16,0)),0)))</f>
        <v/>
      </c>
      <c r="N737" s="18">
        <f>IF($C737="","",N(IFERROR(INDEX('Vehículos y choferes'!$G$2:$G$16,MATCH($C737,'Vehículos y choferes'!$A$2:$A$16,0)),0)))</f>
        <v/>
      </c>
      <c r="O737" s="18">
        <f>IF(AND($D737="",$E737=""),"",N($G737)*(IF($D737="",0,IFERROR(INDEX('Vehículos y choferes'!$J$2:$J$31,MATCH($D737,'Vehículos y choferes'!$I$2:$I$31,0)),0))+IF($E737="",0,IFERROR(INDEX('Vehículos y choferes'!$J$2:$J$31,MATCH($E737,'Vehículos y choferes'!$I$2:$I$31,0)),0))))</f>
        <v/>
      </c>
      <c r="P737" s="18">
        <f>IF(AND($C737="",$D737=""),"",N($K737)+N($L737)+N($M737)+N($N737)+N($O737))</f>
        <v/>
      </c>
      <c r="Q737" s="18">
        <f>IF(OR($P737="",N($I737)=0),"",$P737/$I737)</f>
        <v/>
      </c>
      <c r="R737" s="18">
        <f>IF(OR($P737="",N($F737)=0),"",$P737/$F737)</f>
        <v/>
      </c>
      <c r="S737" s="21">
        <f>IF(OR($P737="",N($J737)=0),"",$P737/$J737)</f>
        <v/>
      </c>
      <c r="T737" s="22">
        <f>IF($S737="","",IF($S737&lt;=Configuración!$C$3,"En objetivo",IF($S737&lt;=Configuración!$C$4,"Alerta","Crítico")))</f>
        <v/>
      </c>
      <c r="U737" s="18">
        <f>IF(OR($Q737="",N(Configuración!$C$3)=0),"",$Q737/Configuración!$C$3)</f>
        <v/>
      </c>
      <c r="V737" s="22">
        <f>IF(OR($H737="",$I737=""),"",MAX(0,$H737-$I737))</f>
        <v/>
      </c>
      <c r="W737" s="16" t="n"/>
    </row>
    <row r="738">
      <c r="A738" s="19" t="n"/>
      <c r="B738" s="16" t="n"/>
      <c r="C738" s="16" t="n"/>
      <c r="D738" s="16" t="n"/>
      <c r="E738" s="16" t="n"/>
      <c r="F738" s="20" t="n"/>
      <c r="G738" s="20" t="n"/>
      <c r="H738" s="16" t="n"/>
      <c r="I738" s="16" t="n"/>
      <c r="J738" s="17" t="n"/>
      <c r="K738" s="17" t="n"/>
      <c r="L738" s="18">
        <f>IF($C738="","",N($F738)*N(IFERROR(INDEX('Vehículos y choferes'!$B$2:$B$16,MATCH($C738,'Vehículos y choferes'!$A$2:$A$16,0)),0))/100*N(IFERROR(INDEX('Vehículos y choferes'!$C$2:$C$16,MATCH($C738,'Vehículos y choferes'!$A$2:$A$16,0)),0)))</f>
        <v/>
      </c>
      <c r="M738" s="18">
        <f>IF($C738="","",N($F738)*N(IFERROR(INDEX('Vehículos y choferes'!$E$2:$E$16,MATCH($C738,'Vehículos y choferes'!$A$2:$A$16,0)),0)))</f>
        <v/>
      </c>
      <c r="N738" s="18">
        <f>IF($C738="","",N(IFERROR(INDEX('Vehículos y choferes'!$G$2:$G$16,MATCH($C738,'Vehículos y choferes'!$A$2:$A$16,0)),0)))</f>
        <v/>
      </c>
      <c r="O738" s="18">
        <f>IF(AND($D738="",$E738=""),"",N($G738)*(IF($D738="",0,IFERROR(INDEX('Vehículos y choferes'!$J$2:$J$31,MATCH($D738,'Vehículos y choferes'!$I$2:$I$31,0)),0))+IF($E738="",0,IFERROR(INDEX('Vehículos y choferes'!$J$2:$J$31,MATCH($E738,'Vehículos y choferes'!$I$2:$I$31,0)),0))))</f>
        <v/>
      </c>
      <c r="P738" s="18">
        <f>IF(AND($C738="",$D738=""),"",N($K738)+N($L738)+N($M738)+N($N738)+N($O738))</f>
        <v/>
      </c>
      <c r="Q738" s="18">
        <f>IF(OR($P738="",N($I738)=0),"",$P738/$I738)</f>
        <v/>
      </c>
      <c r="R738" s="18">
        <f>IF(OR($P738="",N($F738)=0),"",$P738/$F738)</f>
        <v/>
      </c>
      <c r="S738" s="21">
        <f>IF(OR($P738="",N($J738)=0),"",$P738/$J738)</f>
        <v/>
      </c>
      <c r="T738" s="22">
        <f>IF($S738="","",IF($S738&lt;=Configuración!$C$3,"En objetivo",IF($S738&lt;=Configuración!$C$4,"Alerta","Crítico")))</f>
        <v/>
      </c>
      <c r="U738" s="18">
        <f>IF(OR($Q738="",N(Configuración!$C$3)=0),"",$Q738/Configuración!$C$3)</f>
        <v/>
      </c>
      <c r="V738" s="22">
        <f>IF(OR($H738="",$I738=""),"",MAX(0,$H738-$I738))</f>
        <v/>
      </c>
      <c r="W738" s="16" t="n"/>
    </row>
    <row r="739">
      <c r="A739" s="19" t="n"/>
      <c r="B739" s="16" t="n"/>
      <c r="C739" s="16" t="n"/>
      <c r="D739" s="16" t="n"/>
      <c r="E739" s="16" t="n"/>
      <c r="F739" s="20" t="n"/>
      <c r="G739" s="20" t="n"/>
      <c r="H739" s="16" t="n"/>
      <c r="I739" s="16" t="n"/>
      <c r="J739" s="17" t="n"/>
      <c r="K739" s="17" t="n"/>
      <c r="L739" s="18">
        <f>IF($C739="","",N($F739)*N(IFERROR(INDEX('Vehículos y choferes'!$B$2:$B$16,MATCH($C739,'Vehículos y choferes'!$A$2:$A$16,0)),0))/100*N(IFERROR(INDEX('Vehículos y choferes'!$C$2:$C$16,MATCH($C739,'Vehículos y choferes'!$A$2:$A$16,0)),0)))</f>
        <v/>
      </c>
      <c r="M739" s="18">
        <f>IF($C739="","",N($F739)*N(IFERROR(INDEX('Vehículos y choferes'!$E$2:$E$16,MATCH($C739,'Vehículos y choferes'!$A$2:$A$16,0)),0)))</f>
        <v/>
      </c>
      <c r="N739" s="18">
        <f>IF($C739="","",N(IFERROR(INDEX('Vehículos y choferes'!$G$2:$G$16,MATCH($C739,'Vehículos y choferes'!$A$2:$A$16,0)),0)))</f>
        <v/>
      </c>
      <c r="O739" s="18">
        <f>IF(AND($D739="",$E739=""),"",N($G739)*(IF($D739="",0,IFERROR(INDEX('Vehículos y choferes'!$J$2:$J$31,MATCH($D739,'Vehículos y choferes'!$I$2:$I$31,0)),0))+IF($E739="",0,IFERROR(INDEX('Vehículos y choferes'!$J$2:$J$31,MATCH($E739,'Vehículos y choferes'!$I$2:$I$31,0)),0))))</f>
        <v/>
      </c>
      <c r="P739" s="18">
        <f>IF(AND($C739="",$D739=""),"",N($K739)+N($L739)+N($M739)+N($N739)+N($O739))</f>
        <v/>
      </c>
      <c r="Q739" s="18">
        <f>IF(OR($P739="",N($I739)=0),"",$P739/$I739)</f>
        <v/>
      </c>
      <c r="R739" s="18">
        <f>IF(OR($P739="",N($F739)=0),"",$P739/$F739)</f>
        <v/>
      </c>
      <c r="S739" s="21">
        <f>IF(OR($P739="",N($J739)=0),"",$P739/$J739)</f>
        <v/>
      </c>
      <c r="T739" s="22">
        <f>IF($S739="","",IF($S739&lt;=Configuración!$C$3,"En objetivo",IF($S739&lt;=Configuración!$C$4,"Alerta","Crítico")))</f>
        <v/>
      </c>
      <c r="U739" s="18">
        <f>IF(OR($Q739="",N(Configuración!$C$3)=0),"",$Q739/Configuración!$C$3)</f>
        <v/>
      </c>
      <c r="V739" s="22">
        <f>IF(OR($H739="",$I739=""),"",MAX(0,$H739-$I739))</f>
        <v/>
      </c>
      <c r="W739" s="16" t="n"/>
    </row>
    <row r="740">
      <c r="A740" s="19" t="n"/>
      <c r="B740" s="16" t="n"/>
      <c r="C740" s="16" t="n"/>
      <c r="D740" s="16" t="n"/>
      <c r="E740" s="16" t="n"/>
      <c r="F740" s="20" t="n"/>
      <c r="G740" s="20" t="n"/>
      <c r="H740" s="16" t="n"/>
      <c r="I740" s="16" t="n"/>
      <c r="J740" s="17" t="n"/>
      <c r="K740" s="17" t="n"/>
      <c r="L740" s="18">
        <f>IF($C740="","",N($F740)*N(IFERROR(INDEX('Vehículos y choferes'!$B$2:$B$16,MATCH($C740,'Vehículos y choferes'!$A$2:$A$16,0)),0))/100*N(IFERROR(INDEX('Vehículos y choferes'!$C$2:$C$16,MATCH($C740,'Vehículos y choferes'!$A$2:$A$16,0)),0)))</f>
        <v/>
      </c>
      <c r="M740" s="18">
        <f>IF($C740="","",N($F740)*N(IFERROR(INDEX('Vehículos y choferes'!$E$2:$E$16,MATCH($C740,'Vehículos y choferes'!$A$2:$A$16,0)),0)))</f>
        <v/>
      </c>
      <c r="N740" s="18">
        <f>IF($C740="","",N(IFERROR(INDEX('Vehículos y choferes'!$G$2:$G$16,MATCH($C740,'Vehículos y choferes'!$A$2:$A$16,0)),0)))</f>
        <v/>
      </c>
      <c r="O740" s="18">
        <f>IF(AND($D740="",$E740=""),"",N($G740)*(IF($D740="",0,IFERROR(INDEX('Vehículos y choferes'!$J$2:$J$31,MATCH($D740,'Vehículos y choferes'!$I$2:$I$31,0)),0))+IF($E740="",0,IFERROR(INDEX('Vehículos y choferes'!$J$2:$J$31,MATCH($E740,'Vehículos y choferes'!$I$2:$I$31,0)),0))))</f>
        <v/>
      </c>
      <c r="P740" s="18">
        <f>IF(AND($C740="",$D740=""),"",N($K740)+N($L740)+N($M740)+N($N740)+N($O740))</f>
        <v/>
      </c>
      <c r="Q740" s="18">
        <f>IF(OR($P740="",N($I740)=0),"",$P740/$I740)</f>
        <v/>
      </c>
      <c r="R740" s="18">
        <f>IF(OR($P740="",N($F740)=0),"",$P740/$F740)</f>
        <v/>
      </c>
      <c r="S740" s="21">
        <f>IF(OR($P740="",N($J740)=0),"",$P740/$J740)</f>
        <v/>
      </c>
      <c r="T740" s="22">
        <f>IF($S740="","",IF($S740&lt;=Configuración!$C$3,"En objetivo",IF($S740&lt;=Configuración!$C$4,"Alerta","Crítico")))</f>
        <v/>
      </c>
      <c r="U740" s="18">
        <f>IF(OR($Q740="",N(Configuración!$C$3)=0),"",$Q740/Configuración!$C$3)</f>
        <v/>
      </c>
      <c r="V740" s="22">
        <f>IF(OR($H740="",$I740=""),"",MAX(0,$H740-$I740))</f>
        <v/>
      </c>
      <c r="W740" s="16" t="n"/>
    </row>
    <row r="741">
      <c r="A741" s="19" t="n"/>
      <c r="B741" s="16" t="n"/>
      <c r="C741" s="16" t="n"/>
      <c r="D741" s="16" t="n"/>
      <c r="E741" s="16" t="n"/>
      <c r="F741" s="20" t="n"/>
      <c r="G741" s="20" t="n"/>
      <c r="H741" s="16" t="n"/>
      <c r="I741" s="16" t="n"/>
      <c r="J741" s="17" t="n"/>
      <c r="K741" s="17" t="n"/>
      <c r="L741" s="18">
        <f>IF($C741="","",N($F741)*N(IFERROR(INDEX('Vehículos y choferes'!$B$2:$B$16,MATCH($C741,'Vehículos y choferes'!$A$2:$A$16,0)),0))/100*N(IFERROR(INDEX('Vehículos y choferes'!$C$2:$C$16,MATCH($C741,'Vehículos y choferes'!$A$2:$A$16,0)),0)))</f>
        <v/>
      </c>
      <c r="M741" s="18">
        <f>IF($C741="","",N($F741)*N(IFERROR(INDEX('Vehículos y choferes'!$E$2:$E$16,MATCH($C741,'Vehículos y choferes'!$A$2:$A$16,0)),0)))</f>
        <v/>
      </c>
      <c r="N741" s="18">
        <f>IF($C741="","",N(IFERROR(INDEX('Vehículos y choferes'!$G$2:$G$16,MATCH($C741,'Vehículos y choferes'!$A$2:$A$16,0)),0)))</f>
        <v/>
      </c>
      <c r="O741" s="18">
        <f>IF(AND($D741="",$E741=""),"",N($G741)*(IF($D741="",0,IFERROR(INDEX('Vehículos y choferes'!$J$2:$J$31,MATCH($D741,'Vehículos y choferes'!$I$2:$I$31,0)),0))+IF($E741="",0,IFERROR(INDEX('Vehículos y choferes'!$J$2:$J$31,MATCH($E741,'Vehículos y choferes'!$I$2:$I$31,0)),0))))</f>
        <v/>
      </c>
      <c r="P741" s="18">
        <f>IF(AND($C741="",$D741=""),"",N($K741)+N($L741)+N($M741)+N($N741)+N($O741))</f>
        <v/>
      </c>
      <c r="Q741" s="18">
        <f>IF(OR($P741="",N($I741)=0),"",$P741/$I741)</f>
        <v/>
      </c>
      <c r="R741" s="18">
        <f>IF(OR($P741="",N($F741)=0),"",$P741/$F741)</f>
        <v/>
      </c>
      <c r="S741" s="21">
        <f>IF(OR($P741="",N($J741)=0),"",$P741/$J741)</f>
        <v/>
      </c>
      <c r="T741" s="22">
        <f>IF($S741="","",IF($S741&lt;=Configuración!$C$3,"En objetivo",IF($S741&lt;=Configuración!$C$4,"Alerta","Crítico")))</f>
        <v/>
      </c>
      <c r="U741" s="18">
        <f>IF(OR($Q741="",N(Configuración!$C$3)=0),"",$Q741/Configuración!$C$3)</f>
        <v/>
      </c>
      <c r="V741" s="22">
        <f>IF(OR($H741="",$I741=""),"",MAX(0,$H741-$I741))</f>
        <v/>
      </c>
      <c r="W741" s="16" t="n"/>
    </row>
    <row r="742">
      <c r="A742" s="19" t="n"/>
      <c r="B742" s="16" t="n"/>
      <c r="C742" s="16" t="n"/>
      <c r="D742" s="16" t="n"/>
      <c r="E742" s="16" t="n"/>
      <c r="F742" s="20" t="n"/>
      <c r="G742" s="20" t="n"/>
      <c r="H742" s="16" t="n"/>
      <c r="I742" s="16" t="n"/>
      <c r="J742" s="17" t="n"/>
      <c r="K742" s="17" t="n"/>
      <c r="L742" s="18">
        <f>IF($C742="","",N($F742)*N(IFERROR(INDEX('Vehículos y choferes'!$B$2:$B$16,MATCH($C742,'Vehículos y choferes'!$A$2:$A$16,0)),0))/100*N(IFERROR(INDEX('Vehículos y choferes'!$C$2:$C$16,MATCH($C742,'Vehículos y choferes'!$A$2:$A$16,0)),0)))</f>
        <v/>
      </c>
      <c r="M742" s="18">
        <f>IF($C742="","",N($F742)*N(IFERROR(INDEX('Vehículos y choferes'!$E$2:$E$16,MATCH($C742,'Vehículos y choferes'!$A$2:$A$16,0)),0)))</f>
        <v/>
      </c>
      <c r="N742" s="18">
        <f>IF($C742="","",N(IFERROR(INDEX('Vehículos y choferes'!$G$2:$G$16,MATCH($C742,'Vehículos y choferes'!$A$2:$A$16,0)),0)))</f>
        <v/>
      </c>
      <c r="O742" s="18">
        <f>IF(AND($D742="",$E742=""),"",N($G742)*(IF($D742="",0,IFERROR(INDEX('Vehículos y choferes'!$J$2:$J$31,MATCH($D742,'Vehículos y choferes'!$I$2:$I$31,0)),0))+IF($E742="",0,IFERROR(INDEX('Vehículos y choferes'!$J$2:$J$31,MATCH($E742,'Vehículos y choferes'!$I$2:$I$31,0)),0))))</f>
        <v/>
      </c>
      <c r="P742" s="18">
        <f>IF(AND($C742="",$D742=""),"",N($K742)+N($L742)+N($M742)+N($N742)+N($O742))</f>
        <v/>
      </c>
      <c r="Q742" s="18">
        <f>IF(OR($P742="",N($I742)=0),"",$P742/$I742)</f>
        <v/>
      </c>
      <c r="R742" s="18">
        <f>IF(OR($P742="",N($F742)=0),"",$P742/$F742)</f>
        <v/>
      </c>
      <c r="S742" s="21">
        <f>IF(OR($P742="",N($J742)=0),"",$P742/$J742)</f>
        <v/>
      </c>
      <c r="T742" s="22">
        <f>IF($S742="","",IF($S742&lt;=Configuración!$C$3,"En objetivo",IF($S742&lt;=Configuración!$C$4,"Alerta","Crítico")))</f>
        <v/>
      </c>
      <c r="U742" s="18">
        <f>IF(OR($Q742="",N(Configuración!$C$3)=0),"",$Q742/Configuración!$C$3)</f>
        <v/>
      </c>
      <c r="V742" s="22">
        <f>IF(OR($H742="",$I742=""),"",MAX(0,$H742-$I742))</f>
        <v/>
      </c>
      <c r="W742" s="16" t="n"/>
    </row>
    <row r="743">
      <c r="A743" s="19" t="n"/>
      <c r="B743" s="16" t="n"/>
      <c r="C743" s="16" t="n"/>
      <c r="D743" s="16" t="n"/>
      <c r="E743" s="16" t="n"/>
      <c r="F743" s="20" t="n"/>
      <c r="G743" s="20" t="n"/>
      <c r="H743" s="16" t="n"/>
      <c r="I743" s="16" t="n"/>
      <c r="J743" s="17" t="n"/>
      <c r="K743" s="17" t="n"/>
      <c r="L743" s="18">
        <f>IF($C743="","",N($F743)*N(IFERROR(INDEX('Vehículos y choferes'!$B$2:$B$16,MATCH($C743,'Vehículos y choferes'!$A$2:$A$16,0)),0))/100*N(IFERROR(INDEX('Vehículos y choferes'!$C$2:$C$16,MATCH($C743,'Vehículos y choferes'!$A$2:$A$16,0)),0)))</f>
        <v/>
      </c>
      <c r="M743" s="18">
        <f>IF($C743="","",N($F743)*N(IFERROR(INDEX('Vehículos y choferes'!$E$2:$E$16,MATCH($C743,'Vehículos y choferes'!$A$2:$A$16,0)),0)))</f>
        <v/>
      </c>
      <c r="N743" s="18">
        <f>IF($C743="","",N(IFERROR(INDEX('Vehículos y choferes'!$G$2:$G$16,MATCH($C743,'Vehículos y choferes'!$A$2:$A$16,0)),0)))</f>
        <v/>
      </c>
      <c r="O743" s="18">
        <f>IF(AND($D743="",$E743=""),"",N($G743)*(IF($D743="",0,IFERROR(INDEX('Vehículos y choferes'!$J$2:$J$31,MATCH($D743,'Vehículos y choferes'!$I$2:$I$31,0)),0))+IF($E743="",0,IFERROR(INDEX('Vehículos y choferes'!$J$2:$J$31,MATCH($E743,'Vehículos y choferes'!$I$2:$I$31,0)),0))))</f>
        <v/>
      </c>
      <c r="P743" s="18">
        <f>IF(AND($C743="",$D743=""),"",N($K743)+N($L743)+N($M743)+N($N743)+N($O743))</f>
        <v/>
      </c>
      <c r="Q743" s="18">
        <f>IF(OR($P743="",N($I743)=0),"",$P743/$I743)</f>
        <v/>
      </c>
      <c r="R743" s="18">
        <f>IF(OR($P743="",N($F743)=0),"",$P743/$F743)</f>
        <v/>
      </c>
      <c r="S743" s="21">
        <f>IF(OR($P743="",N($J743)=0),"",$P743/$J743)</f>
        <v/>
      </c>
      <c r="T743" s="22">
        <f>IF($S743="","",IF($S743&lt;=Configuración!$C$3,"En objetivo",IF($S743&lt;=Configuración!$C$4,"Alerta","Crítico")))</f>
        <v/>
      </c>
      <c r="U743" s="18">
        <f>IF(OR($Q743="",N(Configuración!$C$3)=0),"",$Q743/Configuración!$C$3)</f>
        <v/>
      </c>
      <c r="V743" s="22">
        <f>IF(OR($H743="",$I743=""),"",MAX(0,$H743-$I743))</f>
        <v/>
      </c>
      <c r="W743" s="16" t="n"/>
    </row>
    <row r="744">
      <c r="A744" s="19" t="n"/>
      <c r="B744" s="16" t="n"/>
      <c r="C744" s="16" t="n"/>
      <c r="D744" s="16" t="n"/>
      <c r="E744" s="16" t="n"/>
      <c r="F744" s="20" t="n"/>
      <c r="G744" s="20" t="n"/>
      <c r="H744" s="16" t="n"/>
      <c r="I744" s="16" t="n"/>
      <c r="J744" s="17" t="n"/>
      <c r="K744" s="17" t="n"/>
      <c r="L744" s="18">
        <f>IF($C744="","",N($F744)*N(IFERROR(INDEX('Vehículos y choferes'!$B$2:$B$16,MATCH($C744,'Vehículos y choferes'!$A$2:$A$16,0)),0))/100*N(IFERROR(INDEX('Vehículos y choferes'!$C$2:$C$16,MATCH($C744,'Vehículos y choferes'!$A$2:$A$16,0)),0)))</f>
        <v/>
      </c>
      <c r="M744" s="18">
        <f>IF($C744="","",N($F744)*N(IFERROR(INDEX('Vehículos y choferes'!$E$2:$E$16,MATCH($C744,'Vehículos y choferes'!$A$2:$A$16,0)),0)))</f>
        <v/>
      </c>
      <c r="N744" s="18">
        <f>IF($C744="","",N(IFERROR(INDEX('Vehículos y choferes'!$G$2:$G$16,MATCH($C744,'Vehículos y choferes'!$A$2:$A$16,0)),0)))</f>
        <v/>
      </c>
      <c r="O744" s="18">
        <f>IF(AND($D744="",$E744=""),"",N($G744)*(IF($D744="",0,IFERROR(INDEX('Vehículos y choferes'!$J$2:$J$31,MATCH($D744,'Vehículos y choferes'!$I$2:$I$31,0)),0))+IF($E744="",0,IFERROR(INDEX('Vehículos y choferes'!$J$2:$J$31,MATCH($E744,'Vehículos y choferes'!$I$2:$I$31,0)),0))))</f>
        <v/>
      </c>
      <c r="P744" s="18">
        <f>IF(AND($C744="",$D744=""),"",N($K744)+N($L744)+N($M744)+N($N744)+N($O744))</f>
        <v/>
      </c>
      <c r="Q744" s="18">
        <f>IF(OR($P744="",N($I744)=0),"",$P744/$I744)</f>
        <v/>
      </c>
      <c r="R744" s="18">
        <f>IF(OR($P744="",N($F744)=0),"",$P744/$F744)</f>
        <v/>
      </c>
      <c r="S744" s="21">
        <f>IF(OR($P744="",N($J744)=0),"",$P744/$J744)</f>
        <v/>
      </c>
      <c r="T744" s="22">
        <f>IF($S744="","",IF($S744&lt;=Configuración!$C$3,"En objetivo",IF($S744&lt;=Configuración!$C$4,"Alerta","Crítico")))</f>
        <v/>
      </c>
      <c r="U744" s="18">
        <f>IF(OR($Q744="",N(Configuración!$C$3)=0),"",$Q744/Configuración!$C$3)</f>
        <v/>
      </c>
      <c r="V744" s="22">
        <f>IF(OR($H744="",$I744=""),"",MAX(0,$H744-$I744))</f>
        <v/>
      </c>
      <c r="W744" s="16" t="n"/>
    </row>
    <row r="745">
      <c r="A745" s="19" t="n"/>
      <c r="B745" s="16" t="n"/>
      <c r="C745" s="16" t="n"/>
      <c r="D745" s="16" t="n"/>
      <c r="E745" s="16" t="n"/>
      <c r="F745" s="20" t="n"/>
      <c r="G745" s="20" t="n"/>
      <c r="H745" s="16" t="n"/>
      <c r="I745" s="16" t="n"/>
      <c r="J745" s="17" t="n"/>
      <c r="K745" s="17" t="n"/>
      <c r="L745" s="18">
        <f>IF($C745="","",N($F745)*N(IFERROR(INDEX('Vehículos y choferes'!$B$2:$B$16,MATCH($C745,'Vehículos y choferes'!$A$2:$A$16,0)),0))/100*N(IFERROR(INDEX('Vehículos y choferes'!$C$2:$C$16,MATCH($C745,'Vehículos y choferes'!$A$2:$A$16,0)),0)))</f>
        <v/>
      </c>
      <c r="M745" s="18">
        <f>IF($C745="","",N($F745)*N(IFERROR(INDEX('Vehículos y choferes'!$E$2:$E$16,MATCH($C745,'Vehículos y choferes'!$A$2:$A$16,0)),0)))</f>
        <v/>
      </c>
      <c r="N745" s="18">
        <f>IF($C745="","",N(IFERROR(INDEX('Vehículos y choferes'!$G$2:$G$16,MATCH($C745,'Vehículos y choferes'!$A$2:$A$16,0)),0)))</f>
        <v/>
      </c>
      <c r="O745" s="18">
        <f>IF(AND($D745="",$E745=""),"",N($G745)*(IF($D745="",0,IFERROR(INDEX('Vehículos y choferes'!$J$2:$J$31,MATCH($D745,'Vehículos y choferes'!$I$2:$I$31,0)),0))+IF($E745="",0,IFERROR(INDEX('Vehículos y choferes'!$J$2:$J$31,MATCH($E745,'Vehículos y choferes'!$I$2:$I$31,0)),0))))</f>
        <v/>
      </c>
      <c r="P745" s="18">
        <f>IF(AND($C745="",$D745=""),"",N($K745)+N($L745)+N($M745)+N($N745)+N($O745))</f>
        <v/>
      </c>
      <c r="Q745" s="18">
        <f>IF(OR($P745="",N($I745)=0),"",$P745/$I745)</f>
        <v/>
      </c>
      <c r="R745" s="18">
        <f>IF(OR($P745="",N($F745)=0),"",$P745/$F745)</f>
        <v/>
      </c>
      <c r="S745" s="21">
        <f>IF(OR($P745="",N($J745)=0),"",$P745/$J745)</f>
        <v/>
      </c>
      <c r="T745" s="22">
        <f>IF($S745="","",IF($S745&lt;=Configuración!$C$3,"En objetivo",IF($S745&lt;=Configuración!$C$4,"Alerta","Crítico")))</f>
        <v/>
      </c>
      <c r="U745" s="18">
        <f>IF(OR($Q745="",N(Configuración!$C$3)=0),"",$Q745/Configuración!$C$3)</f>
        <v/>
      </c>
      <c r="V745" s="22">
        <f>IF(OR($H745="",$I745=""),"",MAX(0,$H745-$I745))</f>
        <v/>
      </c>
      <c r="W745" s="16" t="n"/>
    </row>
    <row r="746">
      <c r="A746" s="19" t="n"/>
      <c r="B746" s="16" t="n"/>
      <c r="C746" s="16" t="n"/>
      <c r="D746" s="16" t="n"/>
      <c r="E746" s="16" t="n"/>
      <c r="F746" s="20" t="n"/>
      <c r="G746" s="20" t="n"/>
      <c r="H746" s="16" t="n"/>
      <c r="I746" s="16" t="n"/>
      <c r="J746" s="17" t="n"/>
      <c r="K746" s="17" t="n"/>
      <c r="L746" s="18">
        <f>IF($C746="","",N($F746)*N(IFERROR(INDEX('Vehículos y choferes'!$B$2:$B$16,MATCH($C746,'Vehículos y choferes'!$A$2:$A$16,0)),0))/100*N(IFERROR(INDEX('Vehículos y choferes'!$C$2:$C$16,MATCH($C746,'Vehículos y choferes'!$A$2:$A$16,0)),0)))</f>
        <v/>
      </c>
      <c r="M746" s="18">
        <f>IF($C746="","",N($F746)*N(IFERROR(INDEX('Vehículos y choferes'!$E$2:$E$16,MATCH($C746,'Vehículos y choferes'!$A$2:$A$16,0)),0)))</f>
        <v/>
      </c>
      <c r="N746" s="18">
        <f>IF($C746="","",N(IFERROR(INDEX('Vehículos y choferes'!$G$2:$G$16,MATCH($C746,'Vehículos y choferes'!$A$2:$A$16,0)),0)))</f>
        <v/>
      </c>
      <c r="O746" s="18">
        <f>IF(AND($D746="",$E746=""),"",N($G746)*(IF($D746="",0,IFERROR(INDEX('Vehículos y choferes'!$J$2:$J$31,MATCH($D746,'Vehículos y choferes'!$I$2:$I$31,0)),0))+IF($E746="",0,IFERROR(INDEX('Vehículos y choferes'!$J$2:$J$31,MATCH($E746,'Vehículos y choferes'!$I$2:$I$31,0)),0))))</f>
        <v/>
      </c>
      <c r="P746" s="18">
        <f>IF(AND($C746="",$D746=""),"",N($K746)+N($L746)+N($M746)+N($N746)+N($O746))</f>
        <v/>
      </c>
      <c r="Q746" s="18">
        <f>IF(OR($P746="",N($I746)=0),"",$P746/$I746)</f>
        <v/>
      </c>
      <c r="R746" s="18">
        <f>IF(OR($P746="",N($F746)=0),"",$P746/$F746)</f>
        <v/>
      </c>
      <c r="S746" s="21">
        <f>IF(OR($P746="",N($J746)=0),"",$P746/$J746)</f>
        <v/>
      </c>
      <c r="T746" s="22">
        <f>IF($S746="","",IF($S746&lt;=Configuración!$C$3,"En objetivo",IF($S746&lt;=Configuración!$C$4,"Alerta","Crítico")))</f>
        <v/>
      </c>
      <c r="U746" s="18">
        <f>IF(OR($Q746="",N(Configuración!$C$3)=0),"",$Q746/Configuración!$C$3)</f>
        <v/>
      </c>
      <c r="V746" s="22">
        <f>IF(OR($H746="",$I746=""),"",MAX(0,$H746-$I746))</f>
        <v/>
      </c>
      <c r="W746" s="16" t="n"/>
    </row>
    <row r="747">
      <c r="A747" s="19" t="n"/>
      <c r="B747" s="16" t="n"/>
      <c r="C747" s="16" t="n"/>
      <c r="D747" s="16" t="n"/>
      <c r="E747" s="16" t="n"/>
      <c r="F747" s="20" t="n"/>
      <c r="G747" s="20" t="n"/>
      <c r="H747" s="16" t="n"/>
      <c r="I747" s="16" t="n"/>
      <c r="J747" s="17" t="n"/>
      <c r="K747" s="17" t="n"/>
      <c r="L747" s="18">
        <f>IF($C747="","",N($F747)*N(IFERROR(INDEX('Vehículos y choferes'!$B$2:$B$16,MATCH($C747,'Vehículos y choferes'!$A$2:$A$16,0)),0))/100*N(IFERROR(INDEX('Vehículos y choferes'!$C$2:$C$16,MATCH($C747,'Vehículos y choferes'!$A$2:$A$16,0)),0)))</f>
        <v/>
      </c>
      <c r="M747" s="18">
        <f>IF($C747="","",N($F747)*N(IFERROR(INDEX('Vehículos y choferes'!$E$2:$E$16,MATCH($C747,'Vehículos y choferes'!$A$2:$A$16,0)),0)))</f>
        <v/>
      </c>
      <c r="N747" s="18">
        <f>IF($C747="","",N(IFERROR(INDEX('Vehículos y choferes'!$G$2:$G$16,MATCH($C747,'Vehículos y choferes'!$A$2:$A$16,0)),0)))</f>
        <v/>
      </c>
      <c r="O747" s="18">
        <f>IF(AND($D747="",$E747=""),"",N($G747)*(IF($D747="",0,IFERROR(INDEX('Vehículos y choferes'!$J$2:$J$31,MATCH($D747,'Vehículos y choferes'!$I$2:$I$31,0)),0))+IF($E747="",0,IFERROR(INDEX('Vehículos y choferes'!$J$2:$J$31,MATCH($E747,'Vehículos y choferes'!$I$2:$I$31,0)),0))))</f>
        <v/>
      </c>
      <c r="P747" s="18">
        <f>IF(AND($C747="",$D747=""),"",N($K747)+N($L747)+N($M747)+N($N747)+N($O747))</f>
        <v/>
      </c>
      <c r="Q747" s="18">
        <f>IF(OR($P747="",N($I747)=0),"",$P747/$I747)</f>
        <v/>
      </c>
      <c r="R747" s="18">
        <f>IF(OR($P747="",N($F747)=0),"",$P747/$F747)</f>
        <v/>
      </c>
      <c r="S747" s="21">
        <f>IF(OR($P747="",N($J747)=0),"",$P747/$J747)</f>
        <v/>
      </c>
      <c r="T747" s="22">
        <f>IF($S747="","",IF($S747&lt;=Configuración!$C$3,"En objetivo",IF($S747&lt;=Configuración!$C$4,"Alerta","Crítico")))</f>
        <v/>
      </c>
      <c r="U747" s="18">
        <f>IF(OR($Q747="",N(Configuración!$C$3)=0),"",$Q747/Configuración!$C$3)</f>
        <v/>
      </c>
      <c r="V747" s="22">
        <f>IF(OR($H747="",$I747=""),"",MAX(0,$H747-$I747))</f>
        <v/>
      </c>
      <c r="W747" s="16" t="n"/>
    </row>
    <row r="748">
      <c r="A748" s="19" t="n"/>
      <c r="B748" s="16" t="n"/>
      <c r="C748" s="16" t="n"/>
      <c r="D748" s="16" t="n"/>
      <c r="E748" s="16" t="n"/>
      <c r="F748" s="20" t="n"/>
      <c r="G748" s="20" t="n"/>
      <c r="H748" s="16" t="n"/>
      <c r="I748" s="16" t="n"/>
      <c r="J748" s="17" t="n"/>
      <c r="K748" s="17" t="n"/>
      <c r="L748" s="18">
        <f>IF($C748="","",N($F748)*N(IFERROR(INDEX('Vehículos y choferes'!$B$2:$B$16,MATCH($C748,'Vehículos y choferes'!$A$2:$A$16,0)),0))/100*N(IFERROR(INDEX('Vehículos y choferes'!$C$2:$C$16,MATCH($C748,'Vehículos y choferes'!$A$2:$A$16,0)),0)))</f>
        <v/>
      </c>
      <c r="M748" s="18">
        <f>IF($C748="","",N($F748)*N(IFERROR(INDEX('Vehículos y choferes'!$E$2:$E$16,MATCH($C748,'Vehículos y choferes'!$A$2:$A$16,0)),0)))</f>
        <v/>
      </c>
      <c r="N748" s="18">
        <f>IF($C748="","",N(IFERROR(INDEX('Vehículos y choferes'!$G$2:$G$16,MATCH($C748,'Vehículos y choferes'!$A$2:$A$16,0)),0)))</f>
        <v/>
      </c>
      <c r="O748" s="18">
        <f>IF(AND($D748="",$E748=""),"",N($G748)*(IF($D748="",0,IFERROR(INDEX('Vehículos y choferes'!$J$2:$J$31,MATCH($D748,'Vehículos y choferes'!$I$2:$I$31,0)),0))+IF($E748="",0,IFERROR(INDEX('Vehículos y choferes'!$J$2:$J$31,MATCH($E748,'Vehículos y choferes'!$I$2:$I$31,0)),0))))</f>
        <v/>
      </c>
      <c r="P748" s="18">
        <f>IF(AND($C748="",$D748=""),"",N($K748)+N($L748)+N($M748)+N($N748)+N($O748))</f>
        <v/>
      </c>
      <c r="Q748" s="18">
        <f>IF(OR($P748="",N($I748)=0),"",$P748/$I748)</f>
        <v/>
      </c>
      <c r="R748" s="18">
        <f>IF(OR($P748="",N($F748)=0),"",$P748/$F748)</f>
        <v/>
      </c>
      <c r="S748" s="21">
        <f>IF(OR($P748="",N($J748)=0),"",$P748/$J748)</f>
        <v/>
      </c>
      <c r="T748" s="22">
        <f>IF($S748="","",IF($S748&lt;=Configuración!$C$3,"En objetivo",IF($S748&lt;=Configuración!$C$4,"Alerta","Crítico")))</f>
        <v/>
      </c>
      <c r="U748" s="18">
        <f>IF(OR($Q748="",N(Configuración!$C$3)=0),"",$Q748/Configuración!$C$3)</f>
        <v/>
      </c>
      <c r="V748" s="22">
        <f>IF(OR($H748="",$I748=""),"",MAX(0,$H748-$I748))</f>
        <v/>
      </c>
      <c r="W748" s="16" t="n"/>
    </row>
    <row r="749">
      <c r="A749" s="19" t="n"/>
      <c r="B749" s="16" t="n"/>
      <c r="C749" s="16" t="n"/>
      <c r="D749" s="16" t="n"/>
      <c r="E749" s="16" t="n"/>
      <c r="F749" s="20" t="n"/>
      <c r="G749" s="20" t="n"/>
      <c r="H749" s="16" t="n"/>
      <c r="I749" s="16" t="n"/>
      <c r="J749" s="17" t="n"/>
      <c r="K749" s="17" t="n"/>
      <c r="L749" s="18">
        <f>IF($C749="","",N($F749)*N(IFERROR(INDEX('Vehículos y choferes'!$B$2:$B$16,MATCH($C749,'Vehículos y choferes'!$A$2:$A$16,0)),0))/100*N(IFERROR(INDEX('Vehículos y choferes'!$C$2:$C$16,MATCH($C749,'Vehículos y choferes'!$A$2:$A$16,0)),0)))</f>
        <v/>
      </c>
      <c r="M749" s="18">
        <f>IF($C749="","",N($F749)*N(IFERROR(INDEX('Vehículos y choferes'!$E$2:$E$16,MATCH($C749,'Vehículos y choferes'!$A$2:$A$16,0)),0)))</f>
        <v/>
      </c>
      <c r="N749" s="18">
        <f>IF($C749="","",N(IFERROR(INDEX('Vehículos y choferes'!$G$2:$G$16,MATCH($C749,'Vehículos y choferes'!$A$2:$A$16,0)),0)))</f>
        <v/>
      </c>
      <c r="O749" s="18">
        <f>IF(AND($D749="",$E749=""),"",N($G749)*(IF($D749="",0,IFERROR(INDEX('Vehículos y choferes'!$J$2:$J$31,MATCH($D749,'Vehículos y choferes'!$I$2:$I$31,0)),0))+IF($E749="",0,IFERROR(INDEX('Vehículos y choferes'!$J$2:$J$31,MATCH($E749,'Vehículos y choferes'!$I$2:$I$31,0)),0))))</f>
        <v/>
      </c>
      <c r="P749" s="18">
        <f>IF(AND($C749="",$D749=""),"",N($K749)+N($L749)+N($M749)+N($N749)+N($O749))</f>
        <v/>
      </c>
      <c r="Q749" s="18">
        <f>IF(OR($P749="",N($I749)=0),"",$P749/$I749)</f>
        <v/>
      </c>
      <c r="R749" s="18">
        <f>IF(OR($P749="",N($F749)=0),"",$P749/$F749)</f>
        <v/>
      </c>
      <c r="S749" s="21">
        <f>IF(OR($P749="",N($J749)=0),"",$P749/$J749)</f>
        <v/>
      </c>
      <c r="T749" s="22">
        <f>IF($S749="","",IF($S749&lt;=Configuración!$C$3,"En objetivo",IF($S749&lt;=Configuración!$C$4,"Alerta","Crítico")))</f>
        <v/>
      </c>
      <c r="U749" s="18">
        <f>IF(OR($Q749="",N(Configuración!$C$3)=0),"",$Q749/Configuración!$C$3)</f>
        <v/>
      </c>
      <c r="V749" s="22">
        <f>IF(OR($H749="",$I749=""),"",MAX(0,$H749-$I749))</f>
        <v/>
      </c>
      <c r="W749" s="16" t="n"/>
    </row>
    <row r="750">
      <c r="A750" s="19" t="n"/>
      <c r="B750" s="16" t="n"/>
      <c r="C750" s="16" t="n"/>
      <c r="D750" s="16" t="n"/>
      <c r="E750" s="16" t="n"/>
      <c r="F750" s="20" t="n"/>
      <c r="G750" s="20" t="n"/>
      <c r="H750" s="16" t="n"/>
      <c r="I750" s="16" t="n"/>
      <c r="J750" s="17" t="n"/>
      <c r="K750" s="17" t="n"/>
      <c r="L750" s="18">
        <f>IF($C750="","",N($F750)*N(IFERROR(INDEX('Vehículos y choferes'!$B$2:$B$16,MATCH($C750,'Vehículos y choferes'!$A$2:$A$16,0)),0))/100*N(IFERROR(INDEX('Vehículos y choferes'!$C$2:$C$16,MATCH($C750,'Vehículos y choferes'!$A$2:$A$16,0)),0)))</f>
        <v/>
      </c>
      <c r="M750" s="18">
        <f>IF($C750="","",N($F750)*N(IFERROR(INDEX('Vehículos y choferes'!$E$2:$E$16,MATCH($C750,'Vehículos y choferes'!$A$2:$A$16,0)),0)))</f>
        <v/>
      </c>
      <c r="N750" s="18">
        <f>IF($C750="","",N(IFERROR(INDEX('Vehículos y choferes'!$G$2:$G$16,MATCH($C750,'Vehículos y choferes'!$A$2:$A$16,0)),0)))</f>
        <v/>
      </c>
      <c r="O750" s="18">
        <f>IF(AND($D750="",$E750=""),"",N($G750)*(IF($D750="",0,IFERROR(INDEX('Vehículos y choferes'!$J$2:$J$31,MATCH($D750,'Vehículos y choferes'!$I$2:$I$31,0)),0))+IF($E750="",0,IFERROR(INDEX('Vehículos y choferes'!$J$2:$J$31,MATCH($E750,'Vehículos y choferes'!$I$2:$I$31,0)),0))))</f>
        <v/>
      </c>
      <c r="P750" s="18">
        <f>IF(AND($C750="",$D750=""),"",N($K750)+N($L750)+N($M750)+N($N750)+N($O750))</f>
        <v/>
      </c>
      <c r="Q750" s="18">
        <f>IF(OR($P750="",N($I750)=0),"",$P750/$I750)</f>
        <v/>
      </c>
      <c r="R750" s="18">
        <f>IF(OR($P750="",N($F750)=0),"",$P750/$F750)</f>
        <v/>
      </c>
      <c r="S750" s="21">
        <f>IF(OR($P750="",N($J750)=0),"",$P750/$J750)</f>
        <v/>
      </c>
      <c r="T750" s="22">
        <f>IF($S750="","",IF($S750&lt;=Configuración!$C$3,"En objetivo",IF($S750&lt;=Configuración!$C$4,"Alerta","Crítico")))</f>
        <v/>
      </c>
      <c r="U750" s="18">
        <f>IF(OR($Q750="",N(Configuración!$C$3)=0),"",$Q750/Configuración!$C$3)</f>
        <v/>
      </c>
      <c r="V750" s="22">
        <f>IF(OR($H750="",$I750=""),"",MAX(0,$H750-$I750))</f>
        <v/>
      </c>
      <c r="W750" s="16" t="n"/>
    </row>
    <row r="751">
      <c r="A751" s="19" t="n"/>
      <c r="B751" s="16" t="n"/>
      <c r="C751" s="16" t="n"/>
      <c r="D751" s="16" t="n"/>
      <c r="E751" s="16" t="n"/>
      <c r="F751" s="20" t="n"/>
      <c r="G751" s="20" t="n"/>
      <c r="H751" s="16" t="n"/>
      <c r="I751" s="16" t="n"/>
      <c r="J751" s="17" t="n"/>
      <c r="K751" s="17" t="n"/>
      <c r="L751" s="18">
        <f>IF($C751="","",N($F751)*N(IFERROR(INDEX('Vehículos y choferes'!$B$2:$B$16,MATCH($C751,'Vehículos y choferes'!$A$2:$A$16,0)),0))/100*N(IFERROR(INDEX('Vehículos y choferes'!$C$2:$C$16,MATCH($C751,'Vehículos y choferes'!$A$2:$A$16,0)),0)))</f>
        <v/>
      </c>
      <c r="M751" s="18">
        <f>IF($C751="","",N($F751)*N(IFERROR(INDEX('Vehículos y choferes'!$E$2:$E$16,MATCH($C751,'Vehículos y choferes'!$A$2:$A$16,0)),0)))</f>
        <v/>
      </c>
      <c r="N751" s="18">
        <f>IF($C751="","",N(IFERROR(INDEX('Vehículos y choferes'!$G$2:$G$16,MATCH($C751,'Vehículos y choferes'!$A$2:$A$16,0)),0)))</f>
        <v/>
      </c>
      <c r="O751" s="18">
        <f>IF(AND($D751="",$E751=""),"",N($G751)*(IF($D751="",0,IFERROR(INDEX('Vehículos y choferes'!$J$2:$J$31,MATCH($D751,'Vehículos y choferes'!$I$2:$I$31,0)),0))+IF($E751="",0,IFERROR(INDEX('Vehículos y choferes'!$J$2:$J$31,MATCH($E751,'Vehículos y choferes'!$I$2:$I$31,0)),0))))</f>
        <v/>
      </c>
      <c r="P751" s="18">
        <f>IF(AND($C751="",$D751=""),"",N($K751)+N($L751)+N($M751)+N($N751)+N($O751))</f>
        <v/>
      </c>
      <c r="Q751" s="18">
        <f>IF(OR($P751="",N($I751)=0),"",$P751/$I751)</f>
        <v/>
      </c>
      <c r="R751" s="18">
        <f>IF(OR($P751="",N($F751)=0),"",$P751/$F751)</f>
        <v/>
      </c>
      <c r="S751" s="21">
        <f>IF(OR($P751="",N($J751)=0),"",$P751/$J751)</f>
        <v/>
      </c>
      <c r="T751" s="22">
        <f>IF($S751="","",IF($S751&lt;=Configuración!$C$3,"En objetivo",IF($S751&lt;=Configuración!$C$4,"Alerta","Crítico")))</f>
        <v/>
      </c>
      <c r="U751" s="18">
        <f>IF(OR($Q751="",N(Configuración!$C$3)=0),"",$Q751/Configuración!$C$3)</f>
        <v/>
      </c>
      <c r="V751" s="22">
        <f>IF(OR($H751="",$I751=""),"",MAX(0,$H751-$I751))</f>
        <v/>
      </c>
      <c r="W751" s="16" t="n"/>
    </row>
    <row r="752">
      <c r="A752" s="19" t="n"/>
      <c r="B752" s="16" t="n"/>
      <c r="C752" s="16" t="n"/>
      <c r="D752" s="16" t="n"/>
      <c r="E752" s="16" t="n"/>
      <c r="F752" s="20" t="n"/>
      <c r="G752" s="20" t="n"/>
      <c r="H752" s="16" t="n"/>
      <c r="I752" s="16" t="n"/>
      <c r="J752" s="17" t="n"/>
      <c r="K752" s="17" t="n"/>
      <c r="L752" s="18">
        <f>IF($C752="","",N($F752)*N(IFERROR(INDEX('Vehículos y choferes'!$B$2:$B$16,MATCH($C752,'Vehículos y choferes'!$A$2:$A$16,0)),0))/100*N(IFERROR(INDEX('Vehículos y choferes'!$C$2:$C$16,MATCH($C752,'Vehículos y choferes'!$A$2:$A$16,0)),0)))</f>
        <v/>
      </c>
      <c r="M752" s="18">
        <f>IF($C752="","",N($F752)*N(IFERROR(INDEX('Vehículos y choferes'!$E$2:$E$16,MATCH($C752,'Vehículos y choferes'!$A$2:$A$16,0)),0)))</f>
        <v/>
      </c>
      <c r="N752" s="18">
        <f>IF($C752="","",N(IFERROR(INDEX('Vehículos y choferes'!$G$2:$G$16,MATCH($C752,'Vehículos y choferes'!$A$2:$A$16,0)),0)))</f>
        <v/>
      </c>
      <c r="O752" s="18">
        <f>IF(AND($D752="",$E752=""),"",N($G752)*(IF($D752="",0,IFERROR(INDEX('Vehículos y choferes'!$J$2:$J$31,MATCH($D752,'Vehículos y choferes'!$I$2:$I$31,0)),0))+IF($E752="",0,IFERROR(INDEX('Vehículos y choferes'!$J$2:$J$31,MATCH($E752,'Vehículos y choferes'!$I$2:$I$31,0)),0))))</f>
        <v/>
      </c>
      <c r="P752" s="18">
        <f>IF(AND($C752="",$D752=""),"",N($K752)+N($L752)+N($M752)+N($N752)+N($O752))</f>
        <v/>
      </c>
      <c r="Q752" s="18">
        <f>IF(OR($P752="",N($I752)=0),"",$P752/$I752)</f>
        <v/>
      </c>
      <c r="R752" s="18">
        <f>IF(OR($P752="",N($F752)=0),"",$P752/$F752)</f>
        <v/>
      </c>
      <c r="S752" s="21">
        <f>IF(OR($P752="",N($J752)=0),"",$P752/$J752)</f>
        <v/>
      </c>
      <c r="T752" s="22">
        <f>IF($S752="","",IF($S752&lt;=Configuración!$C$3,"En objetivo",IF($S752&lt;=Configuración!$C$4,"Alerta","Crítico")))</f>
        <v/>
      </c>
      <c r="U752" s="18">
        <f>IF(OR($Q752="",N(Configuración!$C$3)=0),"",$Q752/Configuración!$C$3)</f>
        <v/>
      </c>
      <c r="V752" s="22">
        <f>IF(OR($H752="",$I752=""),"",MAX(0,$H752-$I752))</f>
        <v/>
      </c>
      <c r="W752" s="16" t="n"/>
    </row>
    <row r="753">
      <c r="A753" s="19" t="n"/>
      <c r="B753" s="16" t="n"/>
      <c r="C753" s="16" t="n"/>
      <c r="D753" s="16" t="n"/>
      <c r="E753" s="16" t="n"/>
      <c r="F753" s="20" t="n"/>
      <c r="G753" s="20" t="n"/>
      <c r="H753" s="16" t="n"/>
      <c r="I753" s="16" t="n"/>
      <c r="J753" s="17" t="n"/>
      <c r="K753" s="17" t="n"/>
      <c r="L753" s="18">
        <f>IF($C753="","",N($F753)*N(IFERROR(INDEX('Vehículos y choferes'!$B$2:$B$16,MATCH($C753,'Vehículos y choferes'!$A$2:$A$16,0)),0))/100*N(IFERROR(INDEX('Vehículos y choferes'!$C$2:$C$16,MATCH($C753,'Vehículos y choferes'!$A$2:$A$16,0)),0)))</f>
        <v/>
      </c>
      <c r="M753" s="18">
        <f>IF($C753="","",N($F753)*N(IFERROR(INDEX('Vehículos y choferes'!$E$2:$E$16,MATCH($C753,'Vehículos y choferes'!$A$2:$A$16,0)),0)))</f>
        <v/>
      </c>
      <c r="N753" s="18">
        <f>IF($C753="","",N(IFERROR(INDEX('Vehículos y choferes'!$G$2:$G$16,MATCH($C753,'Vehículos y choferes'!$A$2:$A$16,0)),0)))</f>
        <v/>
      </c>
      <c r="O753" s="18">
        <f>IF(AND($D753="",$E753=""),"",N($G753)*(IF($D753="",0,IFERROR(INDEX('Vehículos y choferes'!$J$2:$J$31,MATCH($D753,'Vehículos y choferes'!$I$2:$I$31,0)),0))+IF($E753="",0,IFERROR(INDEX('Vehículos y choferes'!$J$2:$J$31,MATCH($E753,'Vehículos y choferes'!$I$2:$I$31,0)),0))))</f>
        <v/>
      </c>
      <c r="P753" s="18">
        <f>IF(AND($C753="",$D753=""),"",N($K753)+N($L753)+N($M753)+N($N753)+N($O753))</f>
        <v/>
      </c>
      <c r="Q753" s="18">
        <f>IF(OR($P753="",N($I753)=0),"",$P753/$I753)</f>
        <v/>
      </c>
      <c r="R753" s="18">
        <f>IF(OR($P753="",N($F753)=0),"",$P753/$F753)</f>
        <v/>
      </c>
      <c r="S753" s="21">
        <f>IF(OR($P753="",N($J753)=0),"",$P753/$J753)</f>
        <v/>
      </c>
      <c r="T753" s="22">
        <f>IF($S753="","",IF($S753&lt;=Configuración!$C$3,"En objetivo",IF($S753&lt;=Configuración!$C$4,"Alerta","Crítico")))</f>
        <v/>
      </c>
      <c r="U753" s="18">
        <f>IF(OR($Q753="",N(Configuración!$C$3)=0),"",$Q753/Configuración!$C$3)</f>
        <v/>
      </c>
      <c r="V753" s="22">
        <f>IF(OR($H753="",$I753=""),"",MAX(0,$H753-$I753))</f>
        <v/>
      </c>
      <c r="W753" s="16" t="n"/>
    </row>
    <row r="754">
      <c r="A754" s="19" t="n"/>
      <c r="B754" s="16" t="n"/>
      <c r="C754" s="16" t="n"/>
      <c r="D754" s="16" t="n"/>
      <c r="E754" s="16" t="n"/>
      <c r="F754" s="20" t="n"/>
      <c r="G754" s="20" t="n"/>
      <c r="H754" s="16" t="n"/>
      <c r="I754" s="16" t="n"/>
      <c r="J754" s="17" t="n"/>
      <c r="K754" s="17" t="n"/>
      <c r="L754" s="18">
        <f>IF($C754="","",N($F754)*N(IFERROR(INDEX('Vehículos y choferes'!$B$2:$B$16,MATCH($C754,'Vehículos y choferes'!$A$2:$A$16,0)),0))/100*N(IFERROR(INDEX('Vehículos y choferes'!$C$2:$C$16,MATCH($C754,'Vehículos y choferes'!$A$2:$A$16,0)),0)))</f>
        <v/>
      </c>
      <c r="M754" s="18">
        <f>IF($C754="","",N($F754)*N(IFERROR(INDEX('Vehículos y choferes'!$E$2:$E$16,MATCH($C754,'Vehículos y choferes'!$A$2:$A$16,0)),0)))</f>
        <v/>
      </c>
      <c r="N754" s="18">
        <f>IF($C754="","",N(IFERROR(INDEX('Vehículos y choferes'!$G$2:$G$16,MATCH($C754,'Vehículos y choferes'!$A$2:$A$16,0)),0)))</f>
        <v/>
      </c>
      <c r="O754" s="18">
        <f>IF(AND($D754="",$E754=""),"",N($G754)*(IF($D754="",0,IFERROR(INDEX('Vehículos y choferes'!$J$2:$J$31,MATCH($D754,'Vehículos y choferes'!$I$2:$I$31,0)),0))+IF($E754="",0,IFERROR(INDEX('Vehículos y choferes'!$J$2:$J$31,MATCH($E754,'Vehículos y choferes'!$I$2:$I$31,0)),0))))</f>
        <v/>
      </c>
      <c r="P754" s="18">
        <f>IF(AND($C754="",$D754=""),"",N($K754)+N($L754)+N($M754)+N($N754)+N($O754))</f>
        <v/>
      </c>
      <c r="Q754" s="18">
        <f>IF(OR($P754="",N($I754)=0),"",$P754/$I754)</f>
        <v/>
      </c>
      <c r="R754" s="18">
        <f>IF(OR($P754="",N($F754)=0),"",$P754/$F754)</f>
        <v/>
      </c>
      <c r="S754" s="21">
        <f>IF(OR($P754="",N($J754)=0),"",$P754/$J754)</f>
        <v/>
      </c>
      <c r="T754" s="22">
        <f>IF($S754="","",IF($S754&lt;=Configuración!$C$3,"En objetivo",IF($S754&lt;=Configuración!$C$4,"Alerta","Crítico")))</f>
        <v/>
      </c>
      <c r="U754" s="18">
        <f>IF(OR($Q754="",N(Configuración!$C$3)=0),"",$Q754/Configuración!$C$3)</f>
        <v/>
      </c>
      <c r="V754" s="22">
        <f>IF(OR($H754="",$I754=""),"",MAX(0,$H754-$I754))</f>
        <v/>
      </c>
      <c r="W754" s="16" t="n"/>
    </row>
    <row r="755">
      <c r="A755" s="19" t="n"/>
      <c r="B755" s="16" t="n"/>
      <c r="C755" s="16" t="n"/>
      <c r="D755" s="16" t="n"/>
      <c r="E755" s="16" t="n"/>
      <c r="F755" s="20" t="n"/>
      <c r="G755" s="20" t="n"/>
      <c r="H755" s="16" t="n"/>
      <c r="I755" s="16" t="n"/>
      <c r="J755" s="17" t="n"/>
      <c r="K755" s="17" t="n"/>
      <c r="L755" s="18">
        <f>IF($C755="","",N($F755)*N(IFERROR(INDEX('Vehículos y choferes'!$B$2:$B$16,MATCH($C755,'Vehículos y choferes'!$A$2:$A$16,0)),0))/100*N(IFERROR(INDEX('Vehículos y choferes'!$C$2:$C$16,MATCH($C755,'Vehículos y choferes'!$A$2:$A$16,0)),0)))</f>
        <v/>
      </c>
      <c r="M755" s="18">
        <f>IF($C755="","",N($F755)*N(IFERROR(INDEX('Vehículos y choferes'!$E$2:$E$16,MATCH($C755,'Vehículos y choferes'!$A$2:$A$16,0)),0)))</f>
        <v/>
      </c>
      <c r="N755" s="18">
        <f>IF($C755="","",N(IFERROR(INDEX('Vehículos y choferes'!$G$2:$G$16,MATCH($C755,'Vehículos y choferes'!$A$2:$A$16,0)),0)))</f>
        <v/>
      </c>
      <c r="O755" s="18">
        <f>IF(AND($D755="",$E755=""),"",N($G755)*(IF($D755="",0,IFERROR(INDEX('Vehículos y choferes'!$J$2:$J$31,MATCH($D755,'Vehículos y choferes'!$I$2:$I$31,0)),0))+IF($E755="",0,IFERROR(INDEX('Vehículos y choferes'!$J$2:$J$31,MATCH($E755,'Vehículos y choferes'!$I$2:$I$31,0)),0))))</f>
        <v/>
      </c>
      <c r="P755" s="18">
        <f>IF(AND($C755="",$D755=""),"",N($K755)+N($L755)+N($M755)+N($N755)+N($O755))</f>
        <v/>
      </c>
      <c r="Q755" s="18">
        <f>IF(OR($P755="",N($I755)=0),"",$P755/$I755)</f>
        <v/>
      </c>
      <c r="R755" s="18">
        <f>IF(OR($P755="",N($F755)=0),"",$P755/$F755)</f>
        <v/>
      </c>
      <c r="S755" s="21">
        <f>IF(OR($P755="",N($J755)=0),"",$P755/$J755)</f>
        <v/>
      </c>
      <c r="T755" s="22">
        <f>IF($S755="","",IF($S755&lt;=Configuración!$C$3,"En objetivo",IF($S755&lt;=Configuración!$C$4,"Alerta","Crítico")))</f>
        <v/>
      </c>
      <c r="U755" s="18">
        <f>IF(OR($Q755="",N(Configuración!$C$3)=0),"",$Q755/Configuración!$C$3)</f>
        <v/>
      </c>
      <c r="V755" s="22">
        <f>IF(OR($H755="",$I755=""),"",MAX(0,$H755-$I755))</f>
        <v/>
      </c>
      <c r="W755" s="16" t="n"/>
    </row>
    <row r="756">
      <c r="A756" s="19" t="n"/>
      <c r="B756" s="16" t="n"/>
      <c r="C756" s="16" t="n"/>
      <c r="D756" s="16" t="n"/>
      <c r="E756" s="16" t="n"/>
      <c r="F756" s="20" t="n"/>
      <c r="G756" s="20" t="n"/>
      <c r="H756" s="16" t="n"/>
      <c r="I756" s="16" t="n"/>
      <c r="J756" s="17" t="n"/>
      <c r="K756" s="17" t="n"/>
      <c r="L756" s="18">
        <f>IF($C756="","",N($F756)*N(IFERROR(INDEX('Vehículos y choferes'!$B$2:$B$16,MATCH($C756,'Vehículos y choferes'!$A$2:$A$16,0)),0))/100*N(IFERROR(INDEX('Vehículos y choferes'!$C$2:$C$16,MATCH($C756,'Vehículos y choferes'!$A$2:$A$16,0)),0)))</f>
        <v/>
      </c>
      <c r="M756" s="18">
        <f>IF($C756="","",N($F756)*N(IFERROR(INDEX('Vehículos y choferes'!$E$2:$E$16,MATCH($C756,'Vehículos y choferes'!$A$2:$A$16,0)),0)))</f>
        <v/>
      </c>
      <c r="N756" s="18">
        <f>IF($C756="","",N(IFERROR(INDEX('Vehículos y choferes'!$G$2:$G$16,MATCH($C756,'Vehículos y choferes'!$A$2:$A$16,0)),0)))</f>
        <v/>
      </c>
      <c r="O756" s="18">
        <f>IF(AND($D756="",$E756=""),"",N($G756)*(IF($D756="",0,IFERROR(INDEX('Vehículos y choferes'!$J$2:$J$31,MATCH($D756,'Vehículos y choferes'!$I$2:$I$31,0)),0))+IF($E756="",0,IFERROR(INDEX('Vehículos y choferes'!$J$2:$J$31,MATCH($E756,'Vehículos y choferes'!$I$2:$I$31,0)),0))))</f>
        <v/>
      </c>
      <c r="P756" s="18">
        <f>IF(AND($C756="",$D756=""),"",N($K756)+N($L756)+N($M756)+N($N756)+N($O756))</f>
        <v/>
      </c>
      <c r="Q756" s="18">
        <f>IF(OR($P756="",N($I756)=0),"",$P756/$I756)</f>
        <v/>
      </c>
      <c r="R756" s="18">
        <f>IF(OR($P756="",N($F756)=0),"",$P756/$F756)</f>
        <v/>
      </c>
      <c r="S756" s="21">
        <f>IF(OR($P756="",N($J756)=0),"",$P756/$J756)</f>
        <v/>
      </c>
      <c r="T756" s="22">
        <f>IF($S756="","",IF($S756&lt;=Configuración!$C$3,"En objetivo",IF($S756&lt;=Configuración!$C$4,"Alerta","Crítico")))</f>
        <v/>
      </c>
      <c r="U756" s="18">
        <f>IF(OR($Q756="",N(Configuración!$C$3)=0),"",$Q756/Configuración!$C$3)</f>
        <v/>
      </c>
      <c r="V756" s="22">
        <f>IF(OR($H756="",$I756=""),"",MAX(0,$H756-$I756))</f>
        <v/>
      </c>
      <c r="W756" s="16" t="n"/>
    </row>
    <row r="757">
      <c r="A757" s="19" t="n"/>
      <c r="B757" s="16" t="n"/>
      <c r="C757" s="16" t="n"/>
      <c r="D757" s="16" t="n"/>
      <c r="E757" s="16" t="n"/>
      <c r="F757" s="20" t="n"/>
      <c r="G757" s="20" t="n"/>
      <c r="H757" s="16" t="n"/>
      <c r="I757" s="16" t="n"/>
      <c r="J757" s="17" t="n"/>
      <c r="K757" s="17" t="n"/>
      <c r="L757" s="18">
        <f>IF($C757="","",N($F757)*N(IFERROR(INDEX('Vehículos y choferes'!$B$2:$B$16,MATCH($C757,'Vehículos y choferes'!$A$2:$A$16,0)),0))/100*N(IFERROR(INDEX('Vehículos y choferes'!$C$2:$C$16,MATCH($C757,'Vehículos y choferes'!$A$2:$A$16,0)),0)))</f>
        <v/>
      </c>
      <c r="M757" s="18">
        <f>IF($C757="","",N($F757)*N(IFERROR(INDEX('Vehículos y choferes'!$E$2:$E$16,MATCH($C757,'Vehículos y choferes'!$A$2:$A$16,0)),0)))</f>
        <v/>
      </c>
      <c r="N757" s="18">
        <f>IF($C757="","",N(IFERROR(INDEX('Vehículos y choferes'!$G$2:$G$16,MATCH($C757,'Vehículos y choferes'!$A$2:$A$16,0)),0)))</f>
        <v/>
      </c>
      <c r="O757" s="18">
        <f>IF(AND($D757="",$E757=""),"",N($G757)*(IF($D757="",0,IFERROR(INDEX('Vehículos y choferes'!$J$2:$J$31,MATCH($D757,'Vehículos y choferes'!$I$2:$I$31,0)),0))+IF($E757="",0,IFERROR(INDEX('Vehículos y choferes'!$J$2:$J$31,MATCH($E757,'Vehículos y choferes'!$I$2:$I$31,0)),0))))</f>
        <v/>
      </c>
      <c r="P757" s="18">
        <f>IF(AND($C757="",$D757=""),"",N($K757)+N($L757)+N($M757)+N($N757)+N($O757))</f>
        <v/>
      </c>
      <c r="Q757" s="18">
        <f>IF(OR($P757="",N($I757)=0),"",$P757/$I757)</f>
        <v/>
      </c>
      <c r="R757" s="18">
        <f>IF(OR($P757="",N($F757)=0),"",$P757/$F757)</f>
        <v/>
      </c>
      <c r="S757" s="21">
        <f>IF(OR($P757="",N($J757)=0),"",$P757/$J757)</f>
        <v/>
      </c>
      <c r="T757" s="22">
        <f>IF($S757="","",IF($S757&lt;=Configuración!$C$3,"En objetivo",IF($S757&lt;=Configuración!$C$4,"Alerta","Crítico")))</f>
        <v/>
      </c>
      <c r="U757" s="18">
        <f>IF(OR($Q757="",N(Configuración!$C$3)=0),"",$Q757/Configuración!$C$3)</f>
        <v/>
      </c>
      <c r="V757" s="22">
        <f>IF(OR($H757="",$I757=""),"",MAX(0,$H757-$I757))</f>
        <v/>
      </c>
      <c r="W757" s="16" t="n"/>
    </row>
    <row r="758">
      <c r="A758" s="19" t="n"/>
      <c r="B758" s="16" t="n"/>
      <c r="C758" s="16" t="n"/>
      <c r="D758" s="16" t="n"/>
      <c r="E758" s="16" t="n"/>
      <c r="F758" s="20" t="n"/>
      <c r="G758" s="20" t="n"/>
      <c r="H758" s="16" t="n"/>
      <c r="I758" s="16" t="n"/>
      <c r="J758" s="17" t="n"/>
      <c r="K758" s="17" t="n"/>
      <c r="L758" s="18">
        <f>IF($C758="","",N($F758)*N(IFERROR(INDEX('Vehículos y choferes'!$B$2:$B$16,MATCH($C758,'Vehículos y choferes'!$A$2:$A$16,0)),0))/100*N(IFERROR(INDEX('Vehículos y choferes'!$C$2:$C$16,MATCH($C758,'Vehículos y choferes'!$A$2:$A$16,0)),0)))</f>
        <v/>
      </c>
      <c r="M758" s="18">
        <f>IF($C758="","",N($F758)*N(IFERROR(INDEX('Vehículos y choferes'!$E$2:$E$16,MATCH($C758,'Vehículos y choferes'!$A$2:$A$16,0)),0)))</f>
        <v/>
      </c>
      <c r="N758" s="18">
        <f>IF($C758="","",N(IFERROR(INDEX('Vehículos y choferes'!$G$2:$G$16,MATCH($C758,'Vehículos y choferes'!$A$2:$A$16,0)),0)))</f>
        <v/>
      </c>
      <c r="O758" s="18">
        <f>IF(AND($D758="",$E758=""),"",N($G758)*(IF($D758="",0,IFERROR(INDEX('Vehículos y choferes'!$J$2:$J$31,MATCH($D758,'Vehículos y choferes'!$I$2:$I$31,0)),0))+IF($E758="",0,IFERROR(INDEX('Vehículos y choferes'!$J$2:$J$31,MATCH($E758,'Vehículos y choferes'!$I$2:$I$31,0)),0))))</f>
        <v/>
      </c>
      <c r="P758" s="18">
        <f>IF(AND($C758="",$D758=""),"",N($K758)+N($L758)+N($M758)+N($N758)+N($O758))</f>
        <v/>
      </c>
      <c r="Q758" s="18">
        <f>IF(OR($P758="",N($I758)=0),"",$P758/$I758)</f>
        <v/>
      </c>
      <c r="R758" s="18">
        <f>IF(OR($P758="",N($F758)=0),"",$P758/$F758)</f>
        <v/>
      </c>
      <c r="S758" s="21">
        <f>IF(OR($P758="",N($J758)=0),"",$P758/$J758)</f>
        <v/>
      </c>
      <c r="T758" s="22">
        <f>IF($S758="","",IF($S758&lt;=Configuración!$C$3,"En objetivo",IF($S758&lt;=Configuración!$C$4,"Alerta","Crítico")))</f>
        <v/>
      </c>
      <c r="U758" s="18">
        <f>IF(OR($Q758="",N(Configuración!$C$3)=0),"",$Q758/Configuración!$C$3)</f>
        <v/>
      </c>
      <c r="V758" s="22">
        <f>IF(OR($H758="",$I758=""),"",MAX(0,$H758-$I758))</f>
        <v/>
      </c>
      <c r="W758" s="16" t="n"/>
    </row>
    <row r="759">
      <c r="A759" s="19" t="n"/>
      <c r="B759" s="16" t="n"/>
      <c r="C759" s="16" t="n"/>
      <c r="D759" s="16" t="n"/>
      <c r="E759" s="16" t="n"/>
      <c r="F759" s="20" t="n"/>
      <c r="G759" s="20" t="n"/>
      <c r="H759" s="16" t="n"/>
      <c r="I759" s="16" t="n"/>
      <c r="J759" s="17" t="n"/>
      <c r="K759" s="17" t="n"/>
      <c r="L759" s="18">
        <f>IF($C759="","",N($F759)*N(IFERROR(INDEX('Vehículos y choferes'!$B$2:$B$16,MATCH($C759,'Vehículos y choferes'!$A$2:$A$16,0)),0))/100*N(IFERROR(INDEX('Vehículos y choferes'!$C$2:$C$16,MATCH($C759,'Vehículos y choferes'!$A$2:$A$16,0)),0)))</f>
        <v/>
      </c>
      <c r="M759" s="18">
        <f>IF($C759="","",N($F759)*N(IFERROR(INDEX('Vehículos y choferes'!$E$2:$E$16,MATCH($C759,'Vehículos y choferes'!$A$2:$A$16,0)),0)))</f>
        <v/>
      </c>
      <c r="N759" s="18">
        <f>IF($C759="","",N(IFERROR(INDEX('Vehículos y choferes'!$G$2:$G$16,MATCH($C759,'Vehículos y choferes'!$A$2:$A$16,0)),0)))</f>
        <v/>
      </c>
      <c r="O759" s="18">
        <f>IF(AND($D759="",$E759=""),"",N($G759)*(IF($D759="",0,IFERROR(INDEX('Vehículos y choferes'!$J$2:$J$31,MATCH($D759,'Vehículos y choferes'!$I$2:$I$31,0)),0))+IF($E759="",0,IFERROR(INDEX('Vehículos y choferes'!$J$2:$J$31,MATCH($E759,'Vehículos y choferes'!$I$2:$I$31,0)),0))))</f>
        <v/>
      </c>
      <c r="P759" s="18">
        <f>IF(AND($C759="",$D759=""),"",N($K759)+N($L759)+N($M759)+N($N759)+N($O759))</f>
        <v/>
      </c>
      <c r="Q759" s="18">
        <f>IF(OR($P759="",N($I759)=0),"",$P759/$I759)</f>
        <v/>
      </c>
      <c r="R759" s="18">
        <f>IF(OR($P759="",N($F759)=0),"",$P759/$F759)</f>
        <v/>
      </c>
      <c r="S759" s="21">
        <f>IF(OR($P759="",N($J759)=0),"",$P759/$J759)</f>
        <v/>
      </c>
      <c r="T759" s="22">
        <f>IF($S759="","",IF($S759&lt;=Configuración!$C$3,"En objetivo",IF($S759&lt;=Configuración!$C$4,"Alerta","Crítico")))</f>
        <v/>
      </c>
      <c r="U759" s="18">
        <f>IF(OR($Q759="",N(Configuración!$C$3)=0),"",$Q759/Configuración!$C$3)</f>
        <v/>
      </c>
      <c r="V759" s="22">
        <f>IF(OR($H759="",$I759=""),"",MAX(0,$H759-$I759))</f>
        <v/>
      </c>
      <c r="W759" s="16" t="n"/>
    </row>
    <row r="760">
      <c r="A760" s="19" t="n"/>
      <c r="B760" s="16" t="n"/>
      <c r="C760" s="16" t="n"/>
      <c r="D760" s="16" t="n"/>
      <c r="E760" s="16" t="n"/>
      <c r="F760" s="20" t="n"/>
      <c r="G760" s="20" t="n"/>
      <c r="H760" s="16" t="n"/>
      <c r="I760" s="16" t="n"/>
      <c r="J760" s="17" t="n"/>
      <c r="K760" s="17" t="n"/>
      <c r="L760" s="18">
        <f>IF($C760="","",N($F760)*N(IFERROR(INDEX('Vehículos y choferes'!$B$2:$B$16,MATCH($C760,'Vehículos y choferes'!$A$2:$A$16,0)),0))/100*N(IFERROR(INDEX('Vehículos y choferes'!$C$2:$C$16,MATCH($C760,'Vehículos y choferes'!$A$2:$A$16,0)),0)))</f>
        <v/>
      </c>
      <c r="M760" s="18">
        <f>IF($C760="","",N($F760)*N(IFERROR(INDEX('Vehículos y choferes'!$E$2:$E$16,MATCH($C760,'Vehículos y choferes'!$A$2:$A$16,0)),0)))</f>
        <v/>
      </c>
      <c r="N760" s="18">
        <f>IF($C760="","",N(IFERROR(INDEX('Vehículos y choferes'!$G$2:$G$16,MATCH($C760,'Vehículos y choferes'!$A$2:$A$16,0)),0)))</f>
        <v/>
      </c>
      <c r="O760" s="18">
        <f>IF(AND($D760="",$E760=""),"",N($G760)*(IF($D760="",0,IFERROR(INDEX('Vehículos y choferes'!$J$2:$J$31,MATCH($D760,'Vehículos y choferes'!$I$2:$I$31,0)),0))+IF($E760="",0,IFERROR(INDEX('Vehículos y choferes'!$J$2:$J$31,MATCH($E760,'Vehículos y choferes'!$I$2:$I$31,0)),0))))</f>
        <v/>
      </c>
      <c r="P760" s="18">
        <f>IF(AND($C760="",$D760=""),"",N($K760)+N($L760)+N($M760)+N($N760)+N($O760))</f>
        <v/>
      </c>
      <c r="Q760" s="18">
        <f>IF(OR($P760="",N($I760)=0),"",$P760/$I760)</f>
        <v/>
      </c>
      <c r="R760" s="18">
        <f>IF(OR($P760="",N($F760)=0),"",$P760/$F760)</f>
        <v/>
      </c>
      <c r="S760" s="21">
        <f>IF(OR($P760="",N($J760)=0),"",$P760/$J760)</f>
        <v/>
      </c>
      <c r="T760" s="22">
        <f>IF($S760="","",IF($S760&lt;=Configuración!$C$3,"En objetivo",IF($S760&lt;=Configuración!$C$4,"Alerta","Crítico")))</f>
        <v/>
      </c>
      <c r="U760" s="18">
        <f>IF(OR($Q760="",N(Configuración!$C$3)=0),"",$Q760/Configuración!$C$3)</f>
        <v/>
      </c>
      <c r="V760" s="22">
        <f>IF(OR($H760="",$I760=""),"",MAX(0,$H760-$I760))</f>
        <v/>
      </c>
      <c r="W760" s="16" t="n"/>
    </row>
    <row r="761">
      <c r="A761" s="19" t="n"/>
      <c r="B761" s="16" t="n"/>
      <c r="C761" s="16" t="n"/>
      <c r="D761" s="16" t="n"/>
      <c r="E761" s="16" t="n"/>
      <c r="F761" s="20" t="n"/>
      <c r="G761" s="20" t="n"/>
      <c r="H761" s="16" t="n"/>
      <c r="I761" s="16" t="n"/>
      <c r="J761" s="17" t="n"/>
      <c r="K761" s="17" t="n"/>
      <c r="L761" s="18">
        <f>IF($C761="","",N($F761)*N(IFERROR(INDEX('Vehículos y choferes'!$B$2:$B$16,MATCH($C761,'Vehículos y choferes'!$A$2:$A$16,0)),0))/100*N(IFERROR(INDEX('Vehículos y choferes'!$C$2:$C$16,MATCH($C761,'Vehículos y choferes'!$A$2:$A$16,0)),0)))</f>
        <v/>
      </c>
      <c r="M761" s="18">
        <f>IF($C761="","",N($F761)*N(IFERROR(INDEX('Vehículos y choferes'!$E$2:$E$16,MATCH($C761,'Vehículos y choferes'!$A$2:$A$16,0)),0)))</f>
        <v/>
      </c>
      <c r="N761" s="18">
        <f>IF($C761="","",N(IFERROR(INDEX('Vehículos y choferes'!$G$2:$G$16,MATCH($C761,'Vehículos y choferes'!$A$2:$A$16,0)),0)))</f>
        <v/>
      </c>
      <c r="O761" s="18">
        <f>IF(AND($D761="",$E761=""),"",N($G761)*(IF($D761="",0,IFERROR(INDEX('Vehículos y choferes'!$J$2:$J$31,MATCH($D761,'Vehículos y choferes'!$I$2:$I$31,0)),0))+IF($E761="",0,IFERROR(INDEX('Vehículos y choferes'!$J$2:$J$31,MATCH($E761,'Vehículos y choferes'!$I$2:$I$31,0)),0))))</f>
        <v/>
      </c>
      <c r="P761" s="18">
        <f>IF(AND($C761="",$D761=""),"",N($K761)+N($L761)+N($M761)+N($N761)+N($O761))</f>
        <v/>
      </c>
      <c r="Q761" s="18">
        <f>IF(OR($P761="",N($I761)=0),"",$P761/$I761)</f>
        <v/>
      </c>
      <c r="R761" s="18">
        <f>IF(OR($P761="",N($F761)=0),"",$P761/$F761)</f>
        <v/>
      </c>
      <c r="S761" s="21">
        <f>IF(OR($P761="",N($J761)=0),"",$P761/$J761)</f>
        <v/>
      </c>
      <c r="T761" s="22">
        <f>IF($S761="","",IF($S761&lt;=Configuración!$C$3,"En objetivo",IF($S761&lt;=Configuración!$C$4,"Alerta","Crítico")))</f>
        <v/>
      </c>
      <c r="U761" s="18">
        <f>IF(OR($Q761="",N(Configuración!$C$3)=0),"",$Q761/Configuración!$C$3)</f>
        <v/>
      </c>
      <c r="V761" s="22">
        <f>IF(OR($H761="",$I761=""),"",MAX(0,$H761-$I761))</f>
        <v/>
      </c>
      <c r="W761" s="16" t="n"/>
    </row>
    <row r="762">
      <c r="A762" s="19" t="n"/>
      <c r="B762" s="16" t="n"/>
      <c r="C762" s="16" t="n"/>
      <c r="D762" s="16" t="n"/>
      <c r="E762" s="16" t="n"/>
      <c r="F762" s="20" t="n"/>
      <c r="G762" s="20" t="n"/>
      <c r="H762" s="16" t="n"/>
      <c r="I762" s="16" t="n"/>
      <c r="J762" s="17" t="n"/>
      <c r="K762" s="17" t="n"/>
      <c r="L762" s="18">
        <f>IF($C762="","",N($F762)*N(IFERROR(INDEX('Vehículos y choferes'!$B$2:$B$16,MATCH($C762,'Vehículos y choferes'!$A$2:$A$16,0)),0))/100*N(IFERROR(INDEX('Vehículos y choferes'!$C$2:$C$16,MATCH($C762,'Vehículos y choferes'!$A$2:$A$16,0)),0)))</f>
        <v/>
      </c>
      <c r="M762" s="18">
        <f>IF($C762="","",N($F762)*N(IFERROR(INDEX('Vehículos y choferes'!$E$2:$E$16,MATCH($C762,'Vehículos y choferes'!$A$2:$A$16,0)),0)))</f>
        <v/>
      </c>
      <c r="N762" s="18">
        <f>IF($C762="","",N(IFERROR(INDEX('Vehículos y choferes'!$G$2:$G$16,MATCH($C762,'Vehículos y choferes'!$A$2:$A$16,0)),0)))</f>
        <v/>
      </c>
      <c r="O762" s="18">
        <f>IF(AND($D762="",$E762=""),"",N($G762)*(IF($D762="",0,IFERROR(INDEX('Vehículos y choferes'!$J$2:$J$31,MATCH($D762,'Vehículos y choferes'!$I$2:$I$31,0)),0))+IF($E762="",0,IFERROR(INDEX('Vehículos y choferes'!$J$2:$J$31,MATCH($E762,'Vehículos y choferes'!$I$2:$I$31,0)),0))))</f>
        <v/>
      </c>
      <c r="P762" s="18">
        <f>IF(AND($C762="",$D762=""),"",N($K762)+N($L762)+N($M762)+N($N762)+N($O762))</f>
        <v/>
      </c>
      <c r="Q762" s="18">
        <f>IF(OR($P762="",N($I762)=0),"",$P762/$I762)</f>
        <v/>
      </c>
      <c r="R762" s="18">
        <f>IF(OR($P762="",N($F762)=0),"",$P762/$F762)</f>
        <v/>
      </c>
      <c r="S762" s="21">
        <f>IF(OR($P762="",N($J762)=0),"",$P762/$J762)</f>
        <v/>
      </c>
      <c r="T762" s="22">
        <f>IF($S762="","",IF($S762&lt;=Configuración!$C$3,"En objetivo",IF($S762&lt;=Configuración!$C$4,"Alerta","Crítico")))</f>
        <v/>
      </c>
      <c r="U762" s="18">
        <f>IF(OR($Q762="",N(Configuración!$C$3)=0),"",$Q762/Configuración!$C$3)</f>
        <v/>
      </c>
      <c r="V762" s="22">
        <f>IF(OR($H762="",$I762=""),"",MAX(0,$H762-$I762))</f>
        <v/>
      </c>
      <c r="W762" s="16" t="n"/>
    </row>
    <row r="763">
      <c r="A763" s="19" t="n"/>
      <c r="B763" s="16" t="n"/>
      <c r="C763" s="16" t="n"/>
      <c r="D763" s="16" t="n"/>
      <c r="E763" s="16" t="n"/>
      <c r="F763" s="20" t="n"/>
      <c r="G763" s="20" t="n"/>
      <c r="H763" s="16" t="n"/>
      <c r="I763" s="16" t="n"/>
      <c r="J763" s="17" t="n"/>
      <c r="K763" s="17" t="n"/>
      <c r="L763" s="18">
        <f>IF($C763="","",N($F763)*N(IFERROR(INDEX('Vehículos y choferes'!$B$2:$B$16,MATCH($C763,'Vehículos y choferes'!$A$2:$A$16,0)),0))/100*N(IFERROR(INDEX('Vehículos y choferes'!$C$2:$C$16,MATCH($C763,'Vehículos y choferes'!$A$2:$A$16,0)),0)))</f>
        <v/>
      </c>
      <c r="M763" s="18">
        <f>IF($C763="","",N($F763)*N(IFERROR(INDEX('Vehículos y choferes'!$E$2:$E$16,MATCH($C763,'Vehículos y choferes'!$A$2:$A$16,0)),0)))</f>
        <v/>
      </c>
      <c r="N763" s="18">
        <f>IF($C763="","",N(IFERROR(INDEX('Vehículos y choferes'!$G$2:$G$16,MATCH($C763,'Vehículos y choferes'!$A$2:$A$16,0)),0)))</f>
        <v/>
      </c>
      <c r="O763" s="18">
        <f>IF(AND($D763="",$E763=""),"",N($G763)*(IF($D763="",0,IFERROR(INDEX('Vehículos y choferes'!$J$2:$J$31,MATCH($D763,'Vehículos y choferes'!$I$2:$I$31,0)),0))+IF($E763="",0,IFERROR(INDEX('Vehículos y choferes'!$J$2:$J$31,MATCH($E763,'Vehículos y choferes'!$I$2:$I$31,0)),0))))</f>
        <v/>
      </c>
      <c r="P763" s="18">
        <f>IF(AND($C763="",$D763=""),"",N($K763)+N($L763)+N($M763)+N($N763)+N($O763))</f>
        <v/>
      </c>
      <c r="Q763" s="18">
        <f>IF(OR($P763="",N($I763)=0),"",$P763/$I763)</f>
        <v/>
      </c>
      <c r="R763" s="18">
        <f>IF(OR($P763="",N($F763)=0),"",$P763/$F763)</f>
        <v/>
      </c>
      <c r="S763" s="21">
        <f>IF(OR($P763="",N($J763)=0),"",$P763/$J763)</f>
        <v/>
      </c>
      <c r="T763" s="22">
        <f>IF($S763="","",IF($S763&lt;=Configuración!$C$3,"En objetivo",IF($S763&lt;=Configuración!$C$4,"Alerta","Crítico")))</f>
        <v/>
      </c>
      <c r="U763" s="18">
        <f>IF(OR($Q763="",N(Configuración!$C$3)=0),"",$Q763/Configuración!$C$3)</f>
        <v/>
      </c>
      <c r="V763" s="22">
        <f>IF(OR($H763="",$I763=""),"",MAX(0,$H763-$I763))</f>
        <v/>
      </c>
      <c r="W763" s="16" t="n"/>
    </row>
    <row r="764">
      <c r="A764" s="19" t="n"/>
      <c r="B764" s="16" t="n"/>
      <c r="C764" s="16" t="n"/>
      <c r="D764" s="16" t="n"/>
      <c r="E764" s="16" t="n"/>
      <c r="F764" s="20" t="n"/>
      <c r="G764" s="20" t="n"/>
      <c r="H764" s="16" t="n"/>
      <c r="I764" s="16" t="n"/>
      <c r="J764" s="17" t="n"/>
      <c r="K764" s="17" t="n"/>
      <c r="L764" s="18">
        <f>IF($C764="","",N($F764)*N(IFERROR(INDEX('Vehículos y choferes'!$B$2:$B$16,MATCH($C764,'Vehículos y choferes'!$A$2:$A$16,0)),0))/100*N(IFERROR(INDEX('Vehículos y choferes'!$C$2:$C$16,MATCH($C764,'Vehículos y choferes'!$A$2:$A$16,0)),0)))</f>
        <v/>
      </c>
      <c r="M764" s="18">
        <f>IF($C764="","",N($F764)*N(IFERROR(INDEX('Vehículos y choferes'!$E$2:$E$16,MATCH($C764,'Vehículos y choferes'!$A$2:$A$16,0)),0)))</f>
        <v/>
      </c>
      <c r="N764" s="18">
        <f>IF($C764="","",N(IFERROR(INDEX('Vehículos y choferes'!$G$2:$G$16,MATCH($C764,'Vehículos y choferes'!$A$2:$A$16,0)),0)))</f>
        <v/>
      </c>
      <c r="O764" s="18">
        <f>IF(AND($D764="",$E764=""),"",N($G764)*(IF($D764="",0,IFERROR(INDEX('Vehículos y choferes'!$J$2:$J$31,MATCH($D764,'Vehículos y choferes'!$I$2:$I$31,0)),0))+IF($E764="",0,IFERROR(INDEX('Vehículos y choferes'!$J$2:$J$31,MATCH($E764,'Vehículos y choferes'!$I$2:$I$31,0)),0))))</f>
        <v/>
      </c>
      <c r="P764" s="18">
        <f>IF(AND($C764="",$D764=""),"",N($K764)+N($L764)+N($M764)+N($N764)+N($O764))</f>
        <v/>
      </c>
      <c r="Q764" s="18">
        <f>IF(OR($P764="",N($I764)=0),"",$P764/$I764)</f>
        <v/>
      </c>
      <c r="R764" s="18">
        <f>IF(OR($P764="",N($F764)=0),"",$P764/$F764)</f>
        <v/>
      </c>
      <c r="S764" s="21">
        <f>IF(OR($P764="",N($J764)=0),"",$P764/$J764)</f>
        <v/>
      </c>
      <c r="T764" s="22">
        <f>IF($S764="","",IF($S764&lt;=Configuración!$C$3,"En objetivo",IF($S764&lt;=Configuración!$C$4,"Alerta","Crítico")))</f>
        <v/>
      </c>
      <c r="U764" s="18">
        <f>IF(OR($Q764="",N(Configuración!$C$3)=0),"",$Q764/Configuración!$C$3)</f>
        <v/>
      </c>
      <c r="V764" s="22">
        <f>IF(OR($H764="",$I764=""),"",MAX(0,$H764-$I764))</f>
        <v/>
      </c>
      <c r="W764" s="16" t="n"/>
    </row>
    <row r="765">
      <c r="A765" s="19" t="n"/>
      <c r="B765" s="16" t="n"/>
      <c r="C765" s="16" t="n"/>
      <c r="D765" s="16" t="n"/>
      <c r="E765" s="16" t="n"/>
      <c r="F765" s="20" t="n"/>
      <c r="G765" s="20" t="n"/>
      <c r="H765" s="16" t="n"/>
      <c r="I765" s="16" t="n"/>
      <c r="J765" s="17" t="n"/>
      <c r="K765" s="17" t="n"/>
      <c r="L765" s="18">
        <f>IF($C765="","",N($F765)*N(IFERROR(INDEX('Vehículos y choferes'!$B$2:$B$16,MATCH($C765,'Vehículos y choferes'!$A$2:$A$16,0)),0))/100*N(IFERROR(INDEX('Vehículos y choferes'!$C$2:$C$16,MATCH($C765,'Vehículos y choferes'!$A$2:$A$16,0)),0)))</f>
        <v/>
      </c>
      <c r="M765" s="18">
        <f>IF($C765="","",N($F765)*N(IFERROR(INDEX('Vehículos y choferes'!$E$2:$E$16,MATCH($C765,'Vehículos y choferes'!$A$2:$A$16,0)),0)))</f>
        <v/>
      </c>
      <c r="N765" s="18">
        <f>IF($C765="","",N(IFERROR(INDEX('Vehículos y choferes'!$G$2:$G$16,MATCH($C765,'Vehículos y choferes'!$A$2:$A$16,0)),0)))</f>
        <v/>
      </c>
      <c r="O765" s="18">
        <f>IF(AND($D765="",$E765=""),"",N($G765)*(IF($D765="",0,IFERROR(INDEX('Vehículos y choferes'!$J$2:$J$31,MATCH($D765,'Vehículos y choferes'!$I$2:$I$31,0)),0))+IF($E765="",0,IFERROR(INDEX('Vehículos y choferes'!$J$2:$J$31,MATCH($E765,'Vehículos y choferes'!$I$2:$I$31,0)),0))))</f>
        <v/>
      </c>
      <c r="P765" s="18">
        <f>IF(AND($C765="",$D765=""),"",N($K765)+N($L765)+N($M765)+N($N765)+N($O765))</f>
        <v/>
      </c>
      <c r="Q765" s="18">
        <f>IF(OR($P765="",N($I765)=0),"",$P765/$I765)</f>
        <v/>
      </c>
      <c r="R765" s="18">
        <f>IF(OR($P765="",N($F765)=0),"",$P765/$F765)</f>
        <v/>
      </c>
      <c r="S765" s="21">
        <f>IF(OR($P765="",N($J765)=0),"",$P765/$J765)</f>
        <v/>
      </c>
      <c r="T765" s="22">
        <f>IF($S765="","",IF($S765&lt;=Configuración!$C$3,"En objetivo",IF($S765&lt;=Configuración!$C$4,"Alerta","Crítico")))</f>
        <v/>
      </c>
      <c r="U765" s="18">
        <f>IF(OR($Q765="",N(Configuración!$C$3)=0),"",$Q765/Configuración!$C$3)</f>
        <v/>
      </c>
      <c r="V765" s="22">
        <f>IF(OR($H765="",$I765=""),"",MAX(0,$H765-$I765))</f>
        <v/>
      </c>
      <c r="W765" s="16" t="n"/>
    </row>
    <row r="766">
      <c r="A766" s="19" t="n"/>
      <c r="B766" s="16" t="n"/>
      <c r="C766" s="16" t="n"/>
      <c r="D766" s="16" t="n"/>
      <c r="E766" s="16" t="n"/>
      <c r="F766" s="20" t="n"/>
      <c r="G766" s="20" t="n"/>
      <c r="H766" s="16" t="n"/>
      <c r="I766" s="16" t="n"/>
      <c r="J766" s="17" t="n"/>
      <c r="K766" s="17" t="n"/>
      <c r="L766" s="18">
        <f>IF($C766="","",N($F766)*N(IFERROR(INDEX('Vehículos y choferes'!$B$2:$B$16,MATCH($C766,'Vehículos y choferes'!$A$2:$A$16,0)),0))/100*N(IFERROR(INDEX('Vehículos y choferes'!$C$2:$C$16,MATCH($C766,'Vehículos y choferes'!$A$2:$A$16,0)),0)))</f>
        <v/>
      </c>
      <c r="M766" s="18">
        <f>IF($C766="","",N($F766)*N(IFERROR(INDEX('Vehículos y choferes'!$E$2:$E$16,MATCH($C766,'Vehículos y choferes'!$A$2:$A$16,0)),0)))</f>
        <v/>
      </c>
      <c r="N766" s="18">
        <f>IF($C766="","",N(IFERROR(INDEX('Vehículos y choferes'!$G$2:$G$16,MATCH($C766,'Vehículos y choferes'!$A$2:$A$16,0)),0)))</f>
        <v/>
      </c>
      <c r="O766" s="18">
        <f>IF(AND($D766="",$E766=""),"",N($G766)*(IF($D766="",0,IFERROR(INDEX('Vehículos y choferes'!$J$2:$J$31,MATCH($D766,'Vehículos y choferes'!$I$2:$I$31,0)),0))+IF($E766="",0,IFERROR(INDEX('Vehículos y choferes'!$J$2:$J$31,MATCH($E766,'Vehículos y choferes'!$I$2:$I$31,0)),0))))</f>
        <v/>
      </c>
      <c r="P766" s="18">
        <f>IF(AND($C766="",$D766=""),"",N($K766)+N($L766)+N($M766)+N($N766)+N($O766))</f>
        <v/>
      </c>
      <c r="Q766" s="18">
        <f>IF(OR($P766="",N($I766)=0),"",$P766/$I766)</f>
        <v/>
      </c>
      <c r="R766" s="18">
        <f>IF(OR($P766="",N($F766)=0),"",$P766/$F766)</f>
        <v/>
      </c>
      <c r="S766" s="21">
        <f>IF(OR($P766="",N($J766)=0),"",$P766/$J766)</f>
        <v/>
      </c>
      <c r="T766" s="22">
        <f>IF($S766="","",IF($S766&lt;=Configuración!$C$3,"En objetivo",IF($S766&lt;=Configuración!$C$4,"Alerta","Crítico")))</f>
        <v/>
      </c>
      <c r="U766" s="18">
        <f>IF(OR($Q766="",N(Configuración!$C$3)=0),"",$Q766/Configuración!$C$3)</f>
        <v/>
      </c>
      <c r="V766" s="22">
        <f>IF(OR($H766="",$I766=""),"",MAX(0,$H766-$I766))</f>
        <v/>
      </c>
      <c r="W766" s="16" t="n"/>
    </row>
    <row r="767">
      <c r="A767" s="19" t="n"/>
      <c r="B767" s="16" t="n"/>
      <c r="C767" s="16" t="n"/>
      <c r="D767" s="16" t="n"/>
      <c r="E767" s="16" t="n"/>
      <c r="F767" s="20" t="n"/>
      <c r="G767" s="20" t="n"/>
      <c r="H767" s="16" t="n"/>
      <c r="I767" s="16" t="n"/>
      <c r="J767" s="17" t="n"/>
      <c r="K767" s="17" t="n"/>
      <c r="L767" s="18">
        <f>IF($C767="","",N($F767)*N(IFERROR(INDEX('Vehículos y choferes'!$B$2:$B$16,MATCH($C767,'Vehículos y choferes'!$A$2:$A$16,0)),0))/100*N(IFERROR(INDEX('Vehículos y choferes'!$C$2:$C$16,MATCH($C767,'Vehículos y choferes'!$A$2:$A$16,0)),0)))</f>
        <v/>
      </c>
      <c r="M767" s="18">
        <f>IF($C767="","",N($F767)*N(IFERROR(INDEX('Vehículos y choferes'!$E$2:$E$16,MATCH($C767,'Vehículos y choferes'!$A$2:$A$16,0)),0)))</f>
        <v/>
      </c>
      <c r="N767" s="18">
        <f>IF($C767="","",N(IFERROR(INDEX('Vehículos y choferes'!$G$2:$G$16,MATCH($C767,'Vehículos y choferes'!$A$2:$A$16,0)),0)))</f>
        <v/>
      </c>
      <c r="O767" s="18">
        <f>IF(AND($D767="",$E767=""),"",N($G767)*(IF($D767="",0,IFERROR(INDEX('Vehículos y choferes'!$J$2:$J$31,MATCH($D767,'Vehículos y choferes'!$I$2:$I$31,0)),0))+IF($E767="",0,IFERROR(INDEX('Vehículos y choferes'!$J$2:$J$31,MATCH($E767,'Vehículos y choferes'!$I$2:$I$31,0)),0))))</f>
        <v/>
      </c>
      <c r="P767" s="18">
        <f>IF(AND($C767="",$D767=""),"",N($K767)+N($L767)+N($M767)+N($N767)+N($O767))</f>
        <v/>
      </c>
      <c r="Q767" s="18">
        <f>IF(OR($P767="",N($I767)=0),"",$P767/$I767)</f>
        <v/>
      </c>
      <c r="R767" s="18">
        <f>IF(OR($P767="",N($F767)=0),"",$P767/$F767)</f>
        <v/>
      </c>
      <c r="S767" s="21">
        <f>IF(OR($P767="",N($J767)=0),"",$P767/$J767)</f>
        <v/>
      </c>
      <c r="T767" s="22">
        <f>IF($S767="","",IF($S767&lt;=Configuración!$C$3,"En objetivo",IF($S767&lt;=Configuración!$C$4,"Alerta","Crítico")))</f>
        <v/>
      </c>
      <c r="U767" s="18">
        <f>IF(OR($Q767="",N(Configuración!$C$3)=0),"",$Q767/Configuración!$C$3)</f>
        <v/>
      </c>
      <c r="V767" s="22">
        <f>IF(OR($H767="",$I767=""),"",MAX(0,$H767-$I767))</f>
        <v/>
      </c>
      <c r="W767" s="16" t="n"/>
    </row>
    <row r="768">
      <c r="A768" s="19" t="n"/>
      <c r="B768" s="16" t="n"/>
      <c r="C768" s="16" t="n"/>
      <c r="D768" s="16" t="n"/>
      <c r="E768" s="16" t="n"/>
      <c r="F768" s="20" t="n"/>
      <c r="G768" s="20" t="n"/>
      <c r="H768" s="16" t="n"/>
      <c r="I768" s="16" t="n"/>
      <c r="J768" s="17" t="n"/>
      <c r="K768" s="17" t="n"/>
      <c r="L768" s="18">
        <f>IF($C768="","",N($F768)*N(IFERROR(INDEX('Vehículos y choferes'!$B$2:$B$16,MATCH($C768,'Vehículos y choferes'!$A$2:$A$16,0)),0))/100*N(IFERROR(INDEX('Vehículos y choferes'!$C$2:$C$16,MATCH($C768,'Vehículos y choferes'!$A$2:$A$16,0)),0)))</f>
        <v/>
      </c>
      <c r="M768" s="18">
        <f>IF($C768="","",N($F768)*N(IFERROR(INDEX('Vehículos y choferes'!$E$2:$E$16,MATCH($C768,'Vehículos y choferes'!$A$2:$A$16,0)),0)))</f>
        <v/>
      </c>
      <c r="N768" s="18">
        <f>IF($C768="","",N(IFERROR(INDEX('Vehículos y choferes'!$G$2:$G$16,MATCH($C768,'Vehículos y choferes'!$A$2:$A$16,0)),0)))</f>
        <v/>
      </c>
      <c r="O768" s="18">
        <f>IF(AND($D768="",$E768=""),"",N($G768)*(IF($D768="",0,IFERROR(INDEX('Vehículos y choferes'!$J$2:$J$31,MATCH($D768,'Vehículos y choferes'!$I$2:$I$31,0)),0))+IF($E768="",0,IFERROR(INDEX('Vehículos y choferes'!$J$2:$J$31,MATCH($E768,'Vehículos y choferes'!$I$2:$I$31,0)),0))))</f>
        <v/>
      </c>
      <c r="P768" s="18">
        <f>IF(AND($C768="",$D768=""),"",N($K768)+N($L768)+N($M768)+N($N768)+N($O768))</f>
        <v/>
      </c>
      <c r="Q768" s="18">
        <f>IF(OR($P768="",N($I768)=0),"",$P768/$I768)</f>
        <v/>
      </c>
      <c r="R768" s="18">
        <f>IF(OR($P768="",N($F768)=0),"",$P768/$F768)</f>
        <v/>
      </c>
      <c r="S768" s="21">
        <f>IF(OR($P768="",N($J768)=0),"",$P768/$J768)</f>
        <v/>
      </c>
      <c r="T768" s="22">
        <f>IF($S768="","",IF($S768&lt;=Configuración!$C$3,"En objetivo",IF($S768&lt;=Configuración!$C$4,"Alerta","Crítico")))</f>
        <v/>
      </c>
      <c r="U768" s="18">
        <f>IF(OR($Q768="",N(Configuración!$C$3)=0),"",$Q768/Configuración!$C$3)</f>
        <v/>
      </c>
      <c r="V768" s="22">
        <f>IF(OR($H768="",$I768=""),"",MAX(0,$H768-$I768))</f>
        <v/>
      </c>
      <c r="W768" s="16" t="n"/>
    </row>
    <row r="769">
      <c r="A769" s="19" t="n"/>
      <c r="B769" s="16" t="n"/>
      <c r="C769" s="16" t="n"/>
      <c r="D769" s="16" t="n"/>
      <c r="E769" s="16" t="n"/>
      <c r="F769" s="20" t="n"/>
      <c r="G769" s="20" t="n"/>
      <c r="H769" s="16" t="n"/>
      <c r="I769" s="16" t="n"/>
      <c r="J769" s="17" t="n"/>
      <c r="K769" s="17" t="n"/>
      <c r="L769" s="18">
        <f>IF($C769="","",N($F769)*N(IFERROR(INDEX('Vehículos y choferes'!$B$2:$B$16,MATCH($C769,'Vehículos y choferes'!$A$2:$A$16,0)),0))/100*N(IFERROR(INDEX('Vehículos y choferes'!$C$2:$C$16,MATCH($C769,'Vehículos y choferes'!$A$2:$A$16,0)),0)))</f>
        <v/>
      </c>
      <c r="M769" s="18">
        <f>IF($C769="","",N($F769)*N(IFERROR(INDEX('Vehículos y choferes'!$E$2:$E$16,MATCH($C769,'Vehículos y choferes'!$A$2:$A$16,0)),0)))</f>
        <v/>
      </c>
      <c r="N769" s="18">
        <f>IF($C769="","",N(IFERROR(INDEX('Vehículos y choferes'!$G$2:$G$16,MATCH($C769,'Vehículos y choferes'!$A$2:$A$16,0)),0)))</f>
        <v/>
      </c>
      <c r="O769" s="18">
        <f>IF(AND($D769="",$E769=""),"",N($G769)*(IF($D769="",0,IFERROR(INDEX('Vehículos y choferes'!$J$2:$J$31,MATCH($D769,'Vehículos y choferes'!$I$2:$I$31,0)),0))+IF($E769="",0,IFERROR(INDEX('Vehículos y choferes'!$J$2:$J$31,MATCH($E769,'Vehículos y choferes'!$I$2:$I$31,0)),0))))</f>
        <v/>
      </c>
      <c r="P769" s="18">
        <f>IF(AND($C769="",$D769=""),"",N($K769)+N($L769)+N($M769)+N($N769)+N($O769))</f>
        <v/>
      </c>
      <c r="Q769" s="18">
        <f>IF(OR($P769="",N($I769)=0),"",$P769/$I769)</f>
        <v/>
      </c>
      <c r="R769" s="18">
        <f>IF(OR($P769="",N($F769)=0),"",$P769/$F769)</f>
        <v/>
      </c>
      <c r="S769" s="21">
        <f>IF(OR($P769="",N($J769)=0),"",$P769/$J769)</f>
        <v/>
      </c>
      <c r="T769" s="22">
        <f>IF($S769="","",IF($S769&lt;=Configuración!$C$3,"En objetivo",IF($S769&lt;=Configuración!$C$4,"Alerta","Crítico")))</f>
        <v/>
      </c>
      <c r="U769" s="18">
        <f>IF(OR($Q769="",N(Configuración!$C$3)=0),"",$Q769/Configuración!$C$3)</f>
        <v/>
      </c>
      <c r="V769" s="22">
        <f>IF(OR($H769="",$I769=""),"",MAX(0,$H769-$I769))</f>
        <v/>
      </c>
      <c r="W769" s="16" t="n"/>
    </row>
    <row r="770">
      <c r="A770" s="19" t="n"/>
      <c r="B770" s="16" t="n"/>
      <c r="C770" s="16" t="n"/>
      <c r="D770" s="16" t="n"/>
      <c r="E770" s="16" t="n"/>
      <c r="F770" s="20" t="n"/>
      <c r="G770" s="20" t="n"/>
      <c r="H770" s="16" t="n"/>
      <c r="I770" s="16" t="n"/>
      <c r="J770" s="17" t="n"/>
      <c r="K770" s="17" t="n"/>
      <c r="L770" s="18">
        <f>IF($C770="","",N($F770)*N(IFERROR(INDEX('Vehículos y choferes'!$B$2:$B$16,MATCH($C770,'Vehículos y choferes'!$A$2:$A$16,0)),0))/100*N(IFERROR(INDEX('Vehículos y choferes'!$C$2:$C$16,MATCH($C770,'Vehículos y choferes'!$A$2:$A$16,0)),0)))</f>
        <v/>
      </c>
      <c r="M770" s="18">
        <f>IF($C770="","",N($F770)*N(IFERROR(INDEX('Vehículos y choferes'!$E$2:$E$16,MATCH($C770,'Vehículos y choferes'!$A$2:$A$16,0)),0)))</f>
        <v/>
      </c>
      <c r="N770" s="18">
        <f>IF($C770="","",N(IFERROR(INDEX('Vehículos y choferes'!$G$2:$G$16,MATCH($C770,'Vehículos y choferes'!$A$2:$A$16,0)),0)))</f>
        <v/>
      </c>
      <c r="O770" s="18">
        <f>IF(AND($D770="",$E770=""),"",N($G770)*(IF($D770="",0,IFERROR(INDEX('Vehículos y choferes'!$J$2:$J$31,MATCH($D770,'Vehículos y choferes'!$I$2:$I$31,0)),0))+IF($E770="",0,IFERROR(INDEX('Vehículos y choferes'!$J$2:$J$31,MATCH($E770,'Vehículos y choferes'!$I$2:$I$31,0)),0))))</f>
        <v/>
      </c>
      <c r="P770" s="18">
        <f>IF(AND($C770="",$D770=""),"",N($K770)+N($L770)+N($M770)+N($N770)+N($O770))</f>
        <v/>
      </c>
      <c r="Q770" s="18">
        <f>IF(OR($P770="",N($I770)=0),"",$P770/$I770)</f>
        <v/>
      </c>
      <c r="R770" s="18">
        <f>IF(OR($P770="",N($F770)=0),"",$P770/$F770)</f>
        <v/>
      </c>
      <c r="S770" s="21">
        <f>IF(OR($P770="",N($J770)=0),"",$P770/$J770)</f>
        <v/>
      </c>
      <c r="T770" s="22">
        <f>IF($S770="","",IF($S770&lt;=Configuración!$C$3,"En objetivo",IF($S770&lt;=Configuración!$C$4,"Alerta","Crítico")))</f>
        <v/>
      </c>
      <c r="U770" s="18">
        <f>IF(OR($Q770="",N(Configuración!$C$3)=0),"",$Q770/Configuración!$C$3)</f>
        <v/>
      </c>
      <c r="V770" s="22">
        <f>IF(OR($H770="",$I770=""),"",MAX(0,$H770-$I770))</f>
        <v/>
      </c>
      <c r="W770" s="16" t="n"/>
    </row>
    <row r="771">
      <c r="A771" s="19" t="n"/>
      <c r="B771" s="16" t="n"/>
      <c r="C771" s="16" t="n"/>
      <c r="D771" s="16" t="n"/>
      <c r="E771" s="16" t="n"/>
      <c r="F771" s="20" t="n"/>
      <c r="G771" s="20" t="n"/>
      <c r="H771" s="16" t="n"/>
      <c r="I771" s="16" t="n"/>
      <c r="J771" s="17" t="n"/>
      <c r="K771" s="17" t="n"/>
      <c r="L771" s="18">
        <f>IF($C771="","",N($F771)*N(IFERROR(INDEX('Vehículos y choferes'!$B$2:$B$16,MATCH($C771,'Vehículos y choferes'!$A$2:$A$16,0)),0))/100*N(IFERROR(INDEX('Vehículos y choferes'!$C$2:$C$16,MATCH($C771,'Vehículos y choferes'!$A$2:$A$16,0)),0)))</f>
        <v/>
      </c>
      <c r="M771" s="18">
        <f>IF($C771="","",N($F771)*N(IFERROR(INDEX('Vehículos y choferes'!$E$2:$E$16,MATCH($C771,'Vehículos y choferes'!$A$2:$A$16,0)),0)))</f>
        <v/>
      </c>
      <c r="N771" s="18">
        <f>IF($C771="","",N(IFERROR(INDEX('Vehículos y choferes'!$G$2:$G$16,MATCH($C771,'Vehículos y choferes'!$A$2:$A$16,0)),0)))</f>
        <v/>
      </c>
      <c r="O771" s="18">
        <f>IF(AND($D771="",$E771=""),"",N($G771)*(IF($D771="",0,IFERROR(INDEX('Vehículos y choferes'!$J$2:$J$31,MATCH($D771,'Vehículos y choferes'!$I$2:$I$31,0)),0))+IF($E771="",0,IFERROR(INDEX('Vehículos y choferes'!$J$2:$J$31,MATCH($E771,'Vehículos y choferes'!$I$2:$I$31,0)),0))))</f>
        <v/>
      </c>
      <c r="P771" s="18">
        <f>IF(AND($C771="",$D771=""),"",N($K771)+N($L771)+N($M771)+N($N771)+N($O771))</f>
        <v/>
      </c>
      <c r="Q771" s="18">
        <f>IF(OR($P771="",N($I771)=0),"",$P771/$I771)</f>
        <v/>
      </c>
      <c r="R771" s="18">
        <f>IF(OR($P771="",N($F771)=0),"",$P771/$F771)</f>
        <v/>
      </c>
      <c r="S771" s="21">
        <f>IF(OR($P771="",N($J771)=0),"",$P771/$J771)</f>
        <v/>
      </c>
      <c r="T771" s="22">
        <f>IF($S771="","",IF($S771&lt;=Configuración!$C$3,"En objetivo",IF($S771&lt;=Configuración!$C$4,"Alerta","Crítico")))</f>
        <v/>
      </c>
      <c r="U771" s="18">
        <f>IF(OR($Q771="",N(Configuración!$C$3)=0),"",$Q771/Configuración!$C$3)</f>
        <v/>
      </c>
      <c r="V771" s="22">
        <f>IF(OR($H771="",$I771=""),"",MAX(0,$H771-$I771))</f>
        <v/>
      </c>
      <c r="W771" s="16" t="n"/>
    </row>
    <row r="772">
      <c r="A772" s="19" t="n"/>
      <c r="B772" s="16" t="n"/>
      <c r="C772" s="16" t="n"/>
      <c r="D772" s="16" t="n"/>
      <c r="E772" s="16" t="n"/>
      <c r="F772" s="20" t="n"/>
      <c r="G772" s="20" t="n"/>
      <c r="H772" s="16" t="n"/>
      <c r="I772" s="16" t="n"/>
      <c r="J772" s="17" t="n"/>
      <c r="K772" s="17" t="n"/>
      <c r="L772" s="18">
        <f>IF($C772="","",N($F772)*N(IFERROR(INDEX('Vehículos y choferes'!$B$2:$B$16,MATCH($C772,'Vehículos y choferes'!$A$2:$A$16,0)),0))/100*N(IFERROR(INDEX('Vehículos y choferes'!$C$2:$C$16,MATCH($C772,'Vehículos y choferes'!$A$2:$A$16,0)),0)))</f>
        <v/>
      </c>
      <c r="M772" s="18">
        <f>IF($C772="","",N($F772)*N(IFERROR(INDEX('Vehículos y choferes'!$E$2:$E$16,MATCH($C772,'Vehículos y choferes'!$A$2:$A$16,0)),0)))</f>
        <v/>
      </c>
      <c r="N772" s="18">
        <f>IF($C772="","",N(IFERROR(INDEX('Vehículos y choferes'!$G$2:$G$16,MATCH($C772,'Vehículos y choferes'!$A$2:$A$16,0)),0)))</f>
        <v/>
      </c>
      <c r="O772" s="18">
        <f>IF(AND($D772="",$E772=""),"",N($G772)*(IF($D772="",0,IFERROR(INDEX('Vehículos y choferes'!$J$2:$J$31,MATCH($D772,'Vehículos y choferes'!$I$2:$I$31,0)),0))+IF($E772="",0,IFERROR(INDEX('Vehículos y choferes'!$J$2:$J$31,MATCH($E772,'Vehículos y choferes'!$I$2:$I$31,0)),0))))</f>
        <v/>
      </c>
      <c r="P772" s="18">
        <f>IF(AND($C772="",$D772=""),"",N($K772)+N($L772)+N($M772)+N($N772)+N($O772))</f>
        <v/>
      </c>
      <c r="Q772" s="18">
        <f>IF(OR($P772="",N($I772)=0),"",$P772/$I772)</f>
        <v/>
      </c>
      <c r="R772" s="18">
        <f>IF(OR($P772="",N($F772)=0),"",$P772/$F772)</f>
        <v/>
      </c>
      <c r="S772" s="21">
        <f>IF(OR($P772="",N($J772)=0),"",$P772/$J772)</f>
        <v/>
      </c>
      <c r="T772" s="22">
        <f>IF($S772="","",IF($S772&lt;=Configuración!$C$3,"En objetivo",IF($S772&lt;=Configuración!$C$4,"Alerta","Crítico")))</f>
        <v/>
      </c>
      <c r="U772" s="18">
        <f>IF(OR($Q772="",N(Configuración!$C$3)=0),"",$Q772/Configuración!$C$3)</f>
        <v/>
      </c>
      <c r="V772" s="22">
        <f>IF(OR($H772="",$I772=""),"",MAX(0,$H772-$I772))</f>
        <v/>
      </c>
      <c r="W772" s="16" t="n"/>
    </row>
    <row r="773">
      <c r="A773" s="19" t="n"/>
      <c r="B773" s="16" t="n"/>
      <c r="C773" s="16" t="n"/>
      <c r="D773" s="16" t="n"/>
      <c r="E773" s="16" t="n"/>
      <c r="F773" s="20" t="n"/>
      <c r="G773" s="20" t="n"/>
      <c r="H773" s="16" t="n"/>
      <c r="I773" s="16" t="n"/>
      <c r="J773" s="17" t="n"/>
      <c r="K773" s="17" t="n"/>
      <c r="L773" s="18">
        <f>IF($C773="","",N($F773)*N(IFERROR(INDEX('Vehículos y choferes'!$B$2:$B$16,MATCH($C773,'Vehículos y choferes'!$A$2:$A$16,0)),0))/100*N(IFERROR(INDEX('Vehículos y choferes'!$C$2:$C$16,MATCH($C773,'Vehículos y choferes'!$A$2:$A$16,0)),0)))</f>
        <v/>
      </c>
      <c r="M773" s="18">
        <f>IF($C773="","",N($F773)*N(IFERROR(INDEX('Vehículos y choferes'!$E$2:$E$16,MATCH($C773,'Vehículos y choferes'!$A$2:$A$16,0)),0)))</f>
        <v/>
      </c>
      <c r="N773" s="18">
        <f>IF($C773="","",N(IFERROR(INDEX('Vehículos y choferes'!$G$2:$G$16,MATCH($C773,'Vehículos y choferes'!$A$2:$A$16,0)),0)))</f>
        <v/>
      </c>
      <c r="O773" s="18">
        <f>IF(AND($D773="",$E773=""),"",N($G773)*(IF($D773="",0,IFERROR(INDEX('Vehículos y choferes'!$J$2:$J$31,MATCH($D773,'Vehículos y choferes'!$I$2:$I$31,0)),0))+IF($E773="",0,IFERROR(INDEX('Vehículos y choferes'!$J$2:$J$31,MATCH($E773,'Vehículos y choferes'!$I$2:$I$31,0)),0))))</f>
        <v/>
      </c>
      <c r="P773" s="18">
        <f>IF(AND($C773="",$D773=""),"",N($K773)+N($L773)+N($M773)+N($N773)+N($O773))</f>
        <v/>
      </c>
      <c r="Q773" s="18">
        <f>IF(OR($P773="",N($I773)=0),"",$P773/$I773)</f>
        <v/>
      </c>
      <c r="R773" s="18">
        <f>IF(OR($P773="",N($F773)=0),"",$P773/$F773)</f>
        <v/>
      </c>
      <c r="S773" s="21">
        <f>IF(OR($P773="",N($J773)=0),"",$P773/$J773)</f>
        <v/>
      </c>
      <c r="T773" s="22">
        <f>IF($S773="","",IF($S773&lt;=Configuración!$C$3,"En objetivo",IF($S773&lt;=Configuración!$C$4,"Alerta","Crítico")))</f>
        <v/>
      </c>
      <c r="U773" s="18">
        <f>IF(OR($Q773="",N(Configuración!$C$3)=0),"",$Q773/Configuración!$C$3)</f>
        <v/>
      </c>
      <c r="V773" s="22">
        <f>IF(OR($H773="",$I773=""),"",MAX(0,$H773-$I773))</f>
        <v/>
      </c>
      <c r="W773" s="16" t="n"/>
    </row>
    <row r="774">
      <c r="A774" s="19" t="n"/>
      <c r="B774" s="16" t="n"/>
      <c r="C774" s="16" t="n"/>
      <c r="D774" s="16" t="n"/>
      <c r="E774" s="16" t="n"/>
      <c r="F774" s="20" t="n"/>
      <c r="G774" s="20" t="n"/>
      <c r="H774" s="16" t="n"/>
      <c r="I774" s="16" t="n"/>
      <c r="J774" s="17" t="n"/>
      <c r="K774" s="17" t="n"/>
      <c r="L774" s="18">
        <f>IF($C774="","",N($F774)*N(IFERROR(INDEX('Vehículos y choferes'!$B$2:$B$16,MATCH($C774,'Vehículos y choferes'!$A$2:$A$16,0)),0))/100*N(IFERROR(INDEX('Vehículos y choferes'!$C$2:$C$16,MATCH($C774,'Vehículos y choferes'!$A$2:$A$16,0)),0)))</f>
        <v/>
      </c>
      <c r="M774" s="18">
        <f>IF($C774="","",N($F774)*N(IFERROR(INDEX('Vehículos y choferes'!$E$2:$E$16,MATCH($C774,'Vehículos y choferes'!$A$2:$A$16,0)),0)))</f>
        <v/>
      </c>
      <c r="N774" s="18">
        <f>IF($C774="","",N(IFERROR(INDEX('Vehículos y choferes'!$G$2:$G$16,MATCH($C774,'Vehículos y choferes'!$A$2:$A$16,0)),0)))</f>
        <v/>
      </c>
      <c r="O774" s="18">
        <f>IF(AND($D774="",$E774=""),"",N($G774)*(IF($D774="",0,IFERROR(INDEX('Vehículos y choferes'!$J$2:$J$31,MATCH($D774,'Vehículos y choferes'!$I$2:$I$31,0)),0))+IF($E774="",0,IFERROR(INDEX('Vehículos y choferes'!$J$2:$J$31,MATCH($E774,'Vehículos y choferes'!$I$2:$I$31,0)),0))))</f>
        <v/>
      </c>
      <c r="P774" s="18">
        <f>IF(AND($C774="",$D774=""),"",N($K774)+N($L774)+N($M774)+N($N774)+N($O774))</f>
        <v/>
      </c>
      <c r="Q774" s="18">
        <f>IF(OR($P774="",N($I774)=0),"",$P774/$I774)</f>
        <v/>
      </c>
      <c r="R774" s="18">
        <f>IF(OR($P774="",N($F774)=0),"",$P774/$F774)</f>
        <v/>
      </c>
      <c r="S774" s="21">
        <f>IF(OR($P774="",N($J774)=0),"",$P774/$J774)</f>
        <v/>
      </c>
      <c r="T774" s="22">
        <f>IF($S774="","",IF($S774&lt;=Configuración!$C$3,"En objetivo",IF($S774&lt;=Configuración!$C$4,"Alerta","Crítico")))</f>
        <v/>
      </c>
      <c r="U774" s="18">
        <f>IF(OR($Q774="",N(Configuración!$C$3)=0),"",$Q774/Configuración!$C$3)</f>
        <v/>
      </c>
      <c r="V774" s="22">
        <f>IF(OR($H774="",$I774=""),"",MAX(0,$H774-$I774))</f>
        <v/>
      </c>
      <c r="W774" s="16" t="n"/>
    </row>
    <row r="775">
      <c r="A775" s="19" t="n"/>
      <c r="B775" s="16" t="n"/>
      <c r="C775" s="16" t="n"/>
      <c r="D775" s="16" t="n"/>
      <c r="E775" s="16" t="n"/>
      <c r="F775" s="20" t="n"/>
      <c r="G775" s="20" t="n"/>
      <c r="H775" s="16" t="n"/>
      <c r="I775" s="16" t="n"/>
      <c r="J775" s="17" t="n"/>
      <c r="K775" s="17" t="n"/>
      <c r="L775" s="18">
        <f>IF($C775="","",N($F775)*N(IFERROR(INDEX('Vehículos y choferes'!$B$2:$B$16,MATCH($C775,'Vehículos y choferes'!$A$2:$A$16,0)),0))/100*N(IFERROR(INDEX('Vehículos y choferes'!$C$2:$C$16,MATCH($C775,'Vehículos y choferes'!$A$2:$A$16,0)),0)))</f>
        <v/>
      </c>
      <c r="M775" s="18">
        <f>IF($C775="","",N($F775)*N(IFERROR(INDEX('Vehículos y choferes'!$E$2:$E$16,MATCH($C775,'Vehículos y choferes'!$A$2:$A$16,0)),0)))</f>
        <v/>
      </c>
      <c r="N775" s="18">
        <f>IF($C775="","",N(IFERROR(INDEX('Vehículos y choferes'!$G$2:$G$16,MATCH($C775,'Vehículos y choferes'!$A$2:$A$16,0)),0)))</f>
        <v/>
      </c>
      <c r="O775" s="18">
        <f>IF(AND($D775="",$E775=""),"",N($G775)*(IF($D775="",0,IFERROR(INDEX('Vehículos y choferes'!$J$2:$J$31,MATCH($D775,'Vehículos y choferes'!$I$2:$I$31,0)),0))+IF($E775="",0,IFERROR(INDEX('Vehículos y choferes'!$J$2:$J$31,MATCH($E775,'Vehículos y choferes'!$I$2:$I$31,0)),0))))</f>
        <v/>
      </c>
      <c r="P775" s="18">
        <f>IF(AND($C775="",$D775=""),"",N($K775)+N($L775)+N($M775)+N($N775)+N($O775))</f>
        <v/>
      </c>
      <c r="Q775" s="18">
        <f>IF(OR($P775="",N($I775)=0),"",$P775/$I775)</f>
        <v/>
      </c>
      <c r="R775" s="18">
        <f>IF(OR($P775="",N($F775)=0),"",$P775/$F775)</f>
        <v/>
      </c>
      <c r="S775" s="21">
        <f>IF(OR($P775="",N($J775)=0),"",$P775/$J775)</f>
        <v/>
      </c>
      <c r="T775" s="22">
        <f>IF($S775="","",IF($S775&lt;=Configuración!$C$3,"En objetivo",IF($S775&lt;=Configuración!$C$4,"Alerta","Crítico")))</f>
        <v/>
      </c>
      <c r="U775" s="18">
        <f>IF(OR($Q775="",N(Configuración!$C$3)=0),"",$Q775/Configuración!$C$3)</f>
        <v/>
      </c>
      <c r="V775" s="22">
        <f>IF(OR($H775="",$I775=""),"",MAX(0,$H775-$I775))</f>
        <v/>
      </c>
      <c r="W775" s="16" t="n"/>
    </row>
    <row r="776">
      <c r="A776" s="19" t="n"/>
      <c r="B776" s="16" t="n"/>
      <c r="C776" s="16" t="n"/>
      <c r="D776" s="16" t="n"/>
      <c r="E776" s="16" t="n"/>
      <c r="F776" s="20" t="n"/>
      <c r="G776" s="20" t="n"/>
      <c r="H776" s="16" t="n"/>
      <c r="I776" s="16" t="n"/>
      <c r="J776" s="17" t="n"/>
      <c r="K776" s="17" t="n"/>
      <c r="L776" s="18">
        <f>IF($C776="","",N($F776)*N(IFERROR(INDEX('Vehículos y choferes'!$B$2:$B$16,MATCH($C776,'Vehículos y choferes'!$A$2:$A$16,0)),0))/100*N(IFERROR(INDEX('Vehículos y choferes'!$C$2:$C$16,MATCH($C776,'Vehículos y choferes'!$A$2:$A$16,0)),0)))</f>
        <v/>
      </c>
      <c r="M776" s="18">
        <f>IF($C776="","",N($F776)*N(IFERROR(INDEX('Vehículos y choferes'!$E$2:$E$16,MATCH($C776,'Vehículos y choferes'!$A$2:$A$16,0)),0)))</f>
        <v/>
      </c>
      <c r="N776" s="18">
        <f>IF($C776="","",N(IFERROR(INDEX('Vehículos y choferes'!$G$2:$G$16,MATCH($C776,'Vehículos y choferes'!$A$2:$A$16,0)),0)))</f>
        <v/>
      </c>
      <c r="O776" s="18">
        <f>IF(AND($D776="",$E776=""),"",N($G776)*(IF($D776="",0,IFERROR(INDEX('Vehículos y choferes'!$J$2:$J$31,MATCH($D776,'Vehículos y choferes'!$I$2:$I$31,0)),0))+IF($E776="",0,IFERROR(INDEX('Vehículos y choferes'!$J$2:$J$31,MATCH($E776,'Vehículos y choferes'!$I$2:$I$31,0)),0))))</f>
        <v/>
      </c>
      <c r="P776" s="18">
        <f>IF(AND($C776="",$D776=""),"",N($K776)+N($L776)+N($M776)+N($N776)+N($O776))</f>
        <v/>
      </c>
      <c r="Q776" s="18">
        <f>IF(OR($P776="",N($I776)=0),"",$P776/$I776)</f>
        <v/>
      </c>
      <c r="R776" s="18">
        <f>IF(OR($P776="",N($F776)=0),"",$P776/$F776)</f>
        <v/>
      </c>
      <c r="S776" s="21">
        <f>IF(OR($P776="",N($J776)=0),"",$P776/$J776)</f>
        <v/>
      </c>
      <c r="T776" s="22">
        <f>IF($S776="","",IF($S776&lt;=Configuración!$C$3,"En objetivo",IF($S776&lt;=Configuración!$C$4,"Alerta","Crítico")))</f>
        <v/>
      </c>
      <c r="U776" s="18">
        <f>IF(OR($Q776="",N(Configuración!$C$3)=0),"",$Q776/Configuración!$C$3)</f>
        <v/>
      </c>
      <c r="V776" s="22">
        <f>IF(OR($H776="",$I776=""),"",MAX(0,$H776-$I776))</f>
        <v/>
      </c>
      <c r="W776" s="16" t="n"/>
    </row>
    <row r="777">
      <c r="A777" s="19" t="n"/>
      <c r="B777" s="16" t="n"/>
      <c r="C777" s="16" t="n"/>
      <c r="D777" s="16" t="n"/>
      <c r="E777" s="16" t="n"/>
      <c r="F777" s="20" t="n"/>
      <c r="G777" s="20" t="n"/>
      <c r="H777" s="16" t="n"/>
      <c r="I777" s="16" t="n"/>
      <c r="J777" s="17" t="n"/>
      <c r="K777" s="17" t="n"/>
      <c r="L777" s="18">
        <f>IF($C777="","",N($F777)*N(IFERROR(INDEX('Vehículos y choferes'!$B$2:$B$16,MATCH($C777,'Vehículos y choferes'!$A$2:$A$16,0)),0))/100*N(IFERROR(INDEX('Vehículos y choferes'!$C$2:$C$16,MATCH($C777,'Vehículos y choferes'!$A$2:$A$16,0)),0)))</f>
        <v/>
      </c>
      <c r="M777" s="18">
        <f>IF($C777="","",N($F777)*N(IFERROR(INDEX('Vehículos y choferes'!$E$2:$E$16,MATCH($C777,'Vehículos y choferes'!$A$2:$A$16,0)),0)))</f>
        <v/>
      </c>
      <c r="N777" s="18">
        <f>IF($C777="","",N(IFERROR(INDEX('Vehículos y choferes'!$G$2:$G$16,MATCH($C777,'Vehículos y choferes'!$A$2:$A$16,0)),0)))</f>
        <v/>
      </c>
      <c r="O777" s="18">
        <f>IF(AND($D777="",$E777=""),"",N($G777)*(IF($D777="",0,IFERROR(INDEX('Vehículos y choferes'!$J$2:$J$31,MATCH($D777,'Vehículos y choferes'!$I$2:$I$31,0)),0))+IF($E777="",0,IFERROR(INDEX('Vehículos y choferes'!$J$2:$J$31,MATCH($E777,'Vehículos y choferes'!$I$2:$I$31,0)),0))))</f>
        <v/>
      </c>
      <c r="P777" s="18">
        <f>IF(AND($C777="",$D777=""),"",N($K777)+N($L777)+N($M777)+N($N777)+N($O777))</f>
        <v/>
      </c>
      <c r="Q777" s="18">
        <f>IF(OR($P777="",N($I777)=0),"",$P777/$I777)</f>
        <v/>
      </c>
      <c r="R777" s="18">
        <f>IF(OR($P777="",N($F777)=0),"",$P777/$F777)</f>
        <v/>
      </c>
      <c r="S777" s="21">
        <f>IF(OR($P777="",N($J777)=0),"",$P777/$J777)</f>
        <v/>
      </c>
      <c r="T777" s="22">
        <f>IF($S777="","",IF($S777&lt;=Configuración!$C$3,"En objetivo",IF($S777&lt;=Configuración!$C$4,"Alerta","Crítico")))</f>
        <v/>
      </c>
      <c r="U777" s="18">
        <f>IF(OR($Q777="",N(Configuración!$C$3)=0),"",$Q777/Configuración!$C$3)</f>
        <v/>
      </c>
      <c r="V777" s="22">
        <f>IF(OR($H777="",$I777=""),"",MAX(0,$H777-$I777))</f>
        <v/>
      </c>
      <c r="W777" s="16" t="n"/>
    </row>
    <row r="778">
      <c r="A778" s="19" t="n"/>
      <c r="B778" s="16" t="n"/>
      <c r="C778" s="16" t="n"/>
      <c r="D778" s="16" t="n"/>
      <c r="E778" s="16" t="n"/>
      <c r="F778" s="20" t="n"/>
      <c r="G778" s="20" t="n"/>
      <c r="H778" s="16" t="n"/>
      <c r="I778" s="16" t="n"/>
      <c r="J778" s="17" t="n"/>
      <c r="K778" s="17" t="n"/>
      <c r="L778" s="18">
        <f>IF($C778="","",N($F778)*N(IFERROR(INDEX('Vehículos y choferes'!$B$2:$B$16,MATCH($C778,'Vehículos y choferes'!$A$2:$A$16,0)),0))/100*N(IFERROR(INDEX('Vehículos y choferes'!$C$2:$C$16,MATCH($C778,'Vehículos y choferes'!$A$2:$A$16,0)),0)))</f>
        <v/>
      </c>
      <c r="M778" s="18">
        <f>IF($C778="","",N($F778)*N(IFERROR(INDEX('Vehículos y choferes'!$E$2:$E$16,MATCH($C778,'Vehículos y choferes'!$A$2:$A$16,0)),0)))</f>
        <v/>
      </c>
      <c r="N778" s="18">
        <f>IF($C778="","",N(IFERROR(INDEX('Vehículos y choferes'!$G$2:$G$16,MATCH($C778,'Vehículos y choferes'!$A$2:$A$16,0)),0)))</f>
        <v/>
      </c>
      <c r="O778" s="18">
        <f>IF(AND($D778="",$E778=""),"",N($G778)*(IF($D778="",0,IFERROR(INDEX('Vehículos y choferes'!$J$2:$J$31,MATCH($D778,'Vehículos y choferes'!$I$2:$I$31,0)),0))+IF($E778="",0,IFERROR(INDEX('Vehículos y choferes'!$J$2:$J$31,MATCH($E778,'Vehículos y choferes'!$I$2:$I$31,0)),0))))</f>
        <v/>
      </c>
      <c r="P778" s="18">
        <f>IF(AND($C778="",$D778=""),"",N($K778)+N($L778)+N($M778)+N($N778)+N($O778))</f>
        <v/>
      </c>
      <c r="Q778" s="18">
        <f>IF(OR($P778="",N($I778)=0),"",$P778/$I778)</f>
        <v/>
      </c>
      <c r="R778" s="18">
        <f>IF(OR($P778="",N($F778)=0),"",$P778/$F778)</f>
        <v/>
      </c>
      <c r="S778" s="21">
        <f>IF(OR($P778="",N($J778)=0),"",$P778/$J778)</f>
        <v/>
      </c>
      <c r="T778" s="22">
        <f>IF($S778="","",IF($S778&lt;=Configuración!$C$3,"En objetivo",IF($S778&lt;=Configuración!$C$4,"Alerta","Crítico")))</f>
        <v/>
      </c>
      <c r="U778" s="18">
        <f>IF(OR($Q778="",N(Configuración!$C$3)=0),"",$Q778/Configuración!$C$3)</f>
        <v/>
      </c>
      <c r="V778" s="22">
        <f>IF(OR($H778="",$I778=""),"",MAX(0,$H778-$I778))</f>
        <v/>
      </c>
      <c r="W778" s="16" t="n"/>
    </row>
    <row r="779">
      <c r="A779" s="19" t="n"/>
      <c r="B779" s="16" t="n"/>
      <c r="C779" s="16" t="n"/>
      <c r="D779" s="16" t="n"/>
      <c r="E779" s="16" t="n"/>
      <c r="F779" s="20" t="n"/>
      <c r="G779" s="20" t="n"/>
      <c r="H779" s="16" t="n"/>
      <c r="I779" s="16" t="n"/>
      <c r="J779" s="17" t="n"/>
      <c r="K779" s="17" t="n"/>
      <c r="L779" s="18">
        <f>IF($C779="","",N($F779)*N(IFERROR(INDEX('Vehículos y choferes'!$B$2:$B$16,MATCH($C779,'Vehículos y choferes'!$A$2:$A$16,0)),0))/100*N(IFERROR(INDEX('Vehículos y choferes'!$C$2:$C$16,MATCH($C779,'Vehículos y choferes'!$A$2:$A$16,0)),0)))</f>
        <v/>
      </c>
      <c r="M779" s="18">
        <f>IF($C779="","",N($F779)*N(IFERROR(INDEX('Vehículos y choferes'!$E$2:$E$16,MATCH($C779,'Vehículos y choferes'!$A$2:$A$16,0)),0)))</f>
        <v/>
      </c>
      <c r="N779" s="18">
        <f>IF($C779="","",N(IFERROR(INDEX('Vehículos y choferes'!$G$2:$G$16,MATCH($C779,'Vehículos y choferes'!$A$2:$A$16,0)),0)))</f>
        <v/>
      </c>
      <c r="O779" s="18">
        <f>IF(AND($D779="",$E779=""),"",N($G779)*(IF($D779="",0,IFERROR(INDEX('Vehículos y choferes'!$J$2:$J$31,MATCH($D779,'Vehículos y choferes'!$I$2:$I$31,0)),0))+IF($E779="",0,IFERROR(INDEX('Vehículos y choferes'!$J$2:$J$31,MATCH($E779,'Vehículos y choferes'!$I$2:$I$31,0)),0))))</f>
        <v/>
      </c>
      <c r="P779" s="18">
        <f>IF(AND($C779="",$D779=""),"",N($K779)+N($L779)+N($M779)+N($N779)+N($O779))</f>
        <v/>
      </c>
      <c r="Q779" s="18">
        <f>IF(OR($P779="",N($I779)=0),"",$P779/$I779)</f>
        <v/>
      </c>
      <c r="R779" s="18">
        <f>IF(OR($P779="",N($F779)=0),"",$P779/$F779)</f>
        <v/>
      </c>
      <c r="S779" s="21">
        <f>IF(OR($P779="",N($J779)=0),"",$P779/$J779)</f>
        <v/>
      </c>
      <c r="T779" s="22">
        <f>IF($S779="","",IF($S779&lt;=Configuración!$C$3,"En objetivo",IF($S779&lt;=Configuración!$C$4,"Alerta","Crítico")))</f>
        <v/>
      </c>
      <c r="U779" s="18">
        <f>IF(OR($Q779="",N(Configuración!$C$3)=0),"",$Q779/Configuración!$C$3)</f>
        <v/>
      </c>
      <c r="V779" s="22">
        <f>IF(OR($H779="",$I779=""),"",MAX(0,$H779-$I779))</f>
        <v/>
      </c>
      <c r="W779" s="16" t="n"/>
    </row>
    <row r="780">
      <c r="A780" s="19" t="n"/>
      <c r="B780" s="16" t="n"/>
      <c r="C780" s="16" t="n"/>
      <c r="D780" s="16" t="n"/>
      <c r="E780" s="16" t="n"/>
      <c r="F780" s="20" t="n"/>
      <c r="G780" s="20" t="n"/>
      <c r="H780" s="16" t="n"/>
      <c r="I780" s="16" t="n"/>
      <c r="J780" s="17" t="n"/>
      <c r="K780" s="17" t="n"/>
      <c r="L780" s="18">
        <f>IF($C780="","",N($F780)*N(IFERROR(INDEX('Vehículos y choferes'!$B$2:$B$16,MATCH($C780,'Vehículos y choferes'!$A$2:$A$16,0)),0))/100*N(IFERROR(INDEX('Vehículos y choferes'!$C$2:$C$16,MATCH($C780,'Vehículos y choferes'!$A$2:$A$16,0)),0)))</f>
        <v/>
      </c>
      <c r="M780" s="18">
        <f>IF($C780="","",N($F780)*N(IFERROR(INDEX('Vehículos y choferes'!$E$2:$E$16,MATCH($C780,'Vehículos y choferes'!$A$2:$A$16,0)),0)))</f>
        <v/>
      </c>
      <c r="N780" s="18">
        <f>IF($C780="","",N(IFERROR(INDEX('Vehículos y choferes'!$G$2:$G$16,MATCH($C780,'Vehículos y choferes'!$A$2:$A$16,0)),0)))</f>
        <v/>
      </c>
      <c r="O780" s="18">
        <f>IF(AND($D780="",$E780=""),"",N($G780)*(IF($D780="",0,IFERROR(INDEX('Vehículos y choferes'!$J$2:$J$31,MATCH($D780,'Vehículos y choferes'!$I$2:$I$31,0)),0))+IF($E780="",0,IFERROR(INDEX('Vehículos y choferes'!$J$2:$J$31,MATCH($E780,'Vehículos y choferes'!$I$2:$I$31,0)),0))))</f>
        <v/>
      </c>
      <c r="P780" s="18">
        <f>IF(AND($C780="",$D780=""),"",N($K780)+N($L780)+N($M780)+N($N780)+N($O780))</f>
        <v/>
      </c>
      <c r="Q780" s="18">
        <f>IF(OR($P780="",N($I780)=0),"",$P780/$I780)</f>
        <v/>
      </c>
      <c r="R780" s="18">
        <f>IF(OR($P780="",N($F780)=0),"",$P780/$F780)</f>
        <v/>
      </c>
      <c r="S780" s="21">
        <f>IF(OR($P780="",N($J780)=0),"",$P780/$J780)</f>
        <v/>
      </c>
      <c r="T780" s="22">
        <f>IF($S780="","",IF($S780&lt;=Configuración!$C$3,"En objetivo",IF($S780&lt;=Configuración!$C$4,"Alerta","Crítico")))</f>
        <v/>
      </c>
      <c r="U780" s="18">
        <f>IF(OR($Q780="",N(Configuración!$C$3)=0),"",$Q780/Configuración!$C$3)</f>
        <v/>
      </c>
      <c r="V780" s="22">
        <f>IF(OR($H780="",$I780=""),"",MAX(0,$H780-$I780))</f>
        <v/>
      </c>
      <c r="W780" s="16" t="n"/>
    </row>
    <row r="781">
      <c r="A781" s="19" t="n"/>
      <c r="B781" s="16" t="n"/>
      <c r="C781" s="16" t="n"/>
      <c r="D781" s="16" t="n"/>
      <c r="E781" s="16" t="n"/>
      <c r="F781" s="20" t="n"/>
      <c r="G781" s="20" t="n"/>
      <c r="H781" s="16" t="n"/>
      <c r="I781" s="16" t="n"/>
      <c r="J781" s="17" t="n"/>
      <c r="K781" s="17" t="n"/>
      <c r="L781" s="18">
        <f>IF($C781="","",N($F781)*N(IFERROR(INDEX('Vehículos y choferes'!$B$2:$B$16,MATCH($C781,'Vehículos y choferes'!$A$2:$A$16,0)),0))/100*N(IFERROR(INDEX('Vehículos y choferes'!$C$2:$C$16,MATCH($C781,'Vehículos y choferes'!$A$2:$A$16,0)),0)))</f>
        <v/>
      </c>
      <c r="M781" s="18">
        <f>IF($C781="","",N($F781)*N(IFERROR(INDEX('Vehículos y choferes'!$E$2:$E$16,MATCH($C781,'Vehículos y choferes'!$A$2:$A$16,0)),0)))</f>
        <v/>
      </c>
      <c r="N781" s="18">
        <f>IF($C781="","",N(IFERROR(INDEX('Vehículos y choferes'!$G$2:$G$16,MATCH($C781,'Vehículos y choferes'!$A$2:$A$16,0)),0)))</f>
        <v/>
      </c>
      <c r="O781" s="18">
        <f>IF(AND($D781="",$E781=""),"",N($G781)*(IF($D781="",0,IFERROR(INDEX('Vehículos y choferes'!$J$2:$J$31,MATCH($D781,'Vehículos y choferes'!$I$2:$I$31,0)),0))+IF($E781="",0,IFERROR(INDEX('Vehículos y choferes'!$J$2:$J$31,MATCH($E781,'Vehículos y choferes'!$I$2:$I$31,0)),0))))</f>
        <v/>
      </c>
      <c r="P781" s="18">
        <f>IF(AND($C781="",$D781=""),"",N($K781)+N($L781)+N($M781)+N($N781)+N($O781))</f>
        <v/>
      </c>
      <c r="Q781" s="18">
        <f>IF(OR($P781="",N($I781)=0),"",$P781/$I781)</f>
        <v/>
      </c>
      <c r="R781" s="18">
        <f>IF(OR($P781="",N($F781)=0),"",$P781/$F781)</f>
        <v/>
      </c>
      <c r="S781" s="21">
        <f>IF(OR($P781="",N($J781)=0),"",$P781/$J781)</f>
        <v/>
      </c>
      <c r="T781" s="22">
        <f>IF($S781="","",IF($S781&lt;=Configuración!$C$3,"En objetivo",IF($S781&lt;=Configuración!$C$4,"Alerta","Crítico")))</f>
        <v/>
      </c>
      <c r="U781" s="18">
        <f>IF(OR($Q781="",N(Configuración!$C$3)=0),"",$Q781/Configuración!$C$3)</f>
        <v/>
      </c>
      <c r="V781" s="22">
        <f>IF(OR($H781="",$I781=""),"",MAX(0,$H781-$I781))</f>
        <v/>
      </c>
      <c r="W781" s="16" t="n"/>
    </row>
    <row r="782">
      <c r="A782" s="19" t="n"/>
      <c r="B782" s="16" t="n"/>
      <c r="C782" s="16" t="n"/>
      <c r="D782" s="16" t="n"/>
      <c r="E782" s="16" t="n"/>
      <c r="F782" s="20" t="n"/>
      <c r="G782" s="20" t="n"/>
      <c r="H782" s="16" t="n"/>
      <c r="I782" s="16" t="n"/>
      <c r="J782" s="17" t="n"/>
      <c r="K782" s="17" t="n"/>
      <c r="L782" s="18">
        <f>IF($C782="","",N($F782)*N(IFERROR(INDEX('Vehículos y choferes'!$B$2:$B$16,MATCH($C782,'Vehículos y choferes'!$A$2:$A$16,0)),0))/100*N(IFERROR(INDEX('Vehículos y choferes'!$C$2:$C$16,MATCH($C782,'Vehículos y choferes'!$A$2:$A$16,0)),0)))</f>
        <v/>
      </c>
      <c r="M782" s="18">
        <f>IF($C782="","",N($F782)*N(IFERROR(INDEX('Vehículos y choferes'!$E$2:$E$16,MATCH($C782,'Vehículos y choferes'!$A$2:$A$16,0)),0)))</f>
        <v/>
      </c>
      <c r="N782" s="18">
        <f>IF($C782="","",N(IFERROR(INDEX('Vehículos y choferes'!$G$2:$G$16,MATCH($C782,'Vehículos y choferes'!$A$2:$A$16,0)),0)))</f>
        <v/>
      </c>
      <c r="O782" s="18">
        <f>IF(AND($D782="",$E782=""),"",N($G782)*(IF($D782="",0,IFERROR(INDEX('Vehículos y choferes'!$J$2:$J$31,MATCH($D782,'Vehículos y choferes'!$I$2:$I$31,0)),0))+IF($E782="",0,IFERROR(INDEX('Vehículos y choferes'!$J$2:$J$31,MATCH($E782,'Vehículos y choferes'!$I$2:$I$31,0)),0))))</f>
        <v/>
      </c>
      <c r="P782" s="18">
        <f>IF(AND($C782="",$D782=""),"",N($K782)+N($L782)+N($M782)+N($N782)+N($O782))</f>
        <v/>
      </c>
      <c r="Q782" s="18">
        <f>IF(OR($P782="",N($I782)=0),"",$P782/$I782)</f>
        <v/>
      </c>
      <c r="R782" s="18">
        <f>IF(OR($P782="",N($F782)=0),"",$P782/$F782)</f>
        <v/>
      </c>
      <c r="S782" s="21">
        <f>IF(OR($P782="",N($J782)=0),"",$P782/$J782)</f>
        <v/>
      </c>
      <c r="T782" s="22">
        <f>IF($S782="","",IF($S782&lt;=Configuración!$C$3,"En objetivo",IF($S782&lt;=Configuración!$C$4,"Alerta","Crítico")))</f>
        <v/>
      </c>
      <c r="U782" s="18">
        <f>IF(OR($Q782="",N(Configuración!$C$3)=0),"",$Q782/Configuración!$C$3)</f>
        <v/>
      </c>
      <c r="V782" s="22">
        <f>IF(OR($H782="",$I782=""),"",MAX(0,$H782-$I782))</f>
        <v/>
      </c>
      <c r="W782" s="16" t="n"/>
    </row>
    <row r="783">
      <c r="A783" s="19" t="n"/>
      <c r="B783" s="16" t="n"/>
      <c r="C783" s="16" t="n"/>
      <c r="D783" s="16" t="n"/>
      <c r="E783" s="16" t="n"/>
      <c r="F783" s="20" t="n"/>
      <c r="G783" s="20" t="n"/>
      <c r="H783" s="16" t="n"/>
      <c r="I783" s="16" t="n"/>
      <c r="J783" s="17" t="n"/>
      <c r="K783" s="17" t="n"/>
      <c r="L783" s="18">
        <f>IF($C783="","",N($F783)*N(IFERROR(INDEX('Vehículos y choferes'!$B$2:$B$16,MATCH($C783,'Vehículos y choferes'!$A$2:$A$16,0)),0))/100*N(IFERROR(INDEX('Vehículos y choferes'!$C$2:$C$16,MATCH($C783,'Vehículos y choferes'!$A$2:$A$16,0)),0)))</f>
        <v/>
      </c>
      <c r="M783" s="18">
        <f>IF($C783="","",N($F783)*N(IFERROR(INDEX('Vehículos y choferes'!$E$2:$E$16,MATCH($C783,'Vehículos y choferes'!$A$2:$A$16,0)),0)))</f>
        <v/>
      </c>
      <c r="N783" s="18">
        <f>IF($C783="","",N(IFERROR(INDEX('Vehículos y choferes'!$G$2:$G$16,MATCH($C783,'Vehículos y choferes'!$A$2:$A$16,0)),0)))</f>
        <v/>
      </c>
      <c r="O783" s="18">
        <f>IF(AND($D783="",$E783=""),"",N($G783)*(IF($D783="",0,IFERROR(INDEX('Vehículos y choferes'!$J$2:$J$31,MATCH($D783,'Vehículos y choferes'!$I$2:$I$31,0)),0))+IF($E783="",0,IFERROR(INDEX('Vehículos y choferes'!$J$2:$J$31,MATCH($E783,'Vehículos y choferes'!$I$2:$I$31,0)),0))))</f>
        <v/>
      </c>
      <c r="P783" s="18">
        <f>IF(AND($C783="",$D783=""),"",N($K783)+N($L783)+N($M783)+N($N783)+N($O783))</f>
        <v/>
      </c>
      <c r="Q783" s="18">
        <f>IF(OR($P783="",N($I783)=0),"",$P783/$I783)</f>
        <v/>
      </c>
      <c r="R783" s="18">
        <f>IF(OR($P783="",N($F783)=0),"",$P783/$F783)</f>
        <v/>
      </c>
      <c r="S783" s="21">
        <f>IF(OR($P783="",N($J783)=0),"",$P783/$J783)</f>
        <v/>
      </c>
      <c r="T783" s="22">
        <f>IF($S783="","",IF($S783&lt;=Configuración!$C$3,"En objetivo",IF($S783&lt;=Configuración!$C$4,"Alerta","Crítico")))</f>
        <v/>
      </c>
      <c r="U783" s="18">
        <f>IF(OR($Q783="",N(Configuración!$C$3)=0),"",$Q783/Configuración!$C$3)</f>
        <v/>
      </c>
      <c r="V783" s="22">
        <f>IF(OR($H783="",$I783=""),"",MAX(0,$H783-$I783))</f>
        <v/>
      </c>
      <c r="W783" s="16" t="n"/>
    </row>
    <row r="784">
      <c r="A784" s="19" t="n"/>
      <c r="B784" s="16" t="n"/>
      <c r="C784" s="16" t="n"/>
      <c r="D784" s="16" t="n"/>
      <c r="E784" s="16" t="n"/>
      <c r="F784" s="20" t="n"/>
      <c r="G784" s="20" t="n"/>
      <c r="H784" s="16" t="n"/>
      <c r="I784" s="16" t="n"/>
      <c r="J784" s="17" t="n"/>
      <c r="K784" s="17" t="n"/>
      <c r="L784" s="18">
        <f>IF($C784="","",N($F784)*N(IFERROR(INDEX('Vehículos y choferes'!$B$2:$B$16,MATCH($C784,'Vehículos y choferes'!$A$2:$A$16,0)),0))/100*N(IFERROR(INDEX('Vehículos y choferes'!$C$2:$C$16,MATCH($C784,'Vehículos y choferes'!$A$2:$A$16,0)),0)))</f>
        <v/>
      </c>
      <c r="M784" s="18">
        <f>IF($C784="","",N($F784)*N(IFERROR(INDEX('Vehículos y choferes'!$E$2:$E$16,MATCH($C784,'Vehículos y choferes'!$A$2:$A$16,0)),0)))</f>
        <v/>
      </c>
      <c r="N784" s="18">
        <f>IF($C784="","",N(IFERROR(INDEX('Vehículos y choferes'!$G$2:$G$16,MATCH($C784,'Vehículos y choferes'!$A$2:$A$16,0)),0)))</f>
        <v/>
      </c>
      <c r="O784" s="18">
        <f>IF(AND($D784="",$E784=""),"",N($G784)*(IF($D784="",0,IFERROR(INDEX('Vehículos y choferes'!$J$2:$J$31,MATCH($D784,'Vehículos y choferes'!$I$2:$I$31,0)),0))+IF($E784="",0,IFERROR(INDEX('Vehículos y choferes'!$J$2:$J$31,MATCH($E784,'Vehículos y choferes'!$I$2:$I$31,0)),0))))</f>
        <v/>
      </c>
      <c r="P784" s="18">
        <f>IF(AND($C784="",$D784=""),"",N($K784)+N($L784)+N($M784)+N($N784)+N($O784))</f>
        <v/>
      </c>
      <c r="Q784" s="18">
        <f>IF(OR($P784="",N($I784)=0),"",$P784/$I784)</f>
        <v/>
      </c>
      <c r="R784" s="18">
        <f>IF(OR($P784="",N($F784)=0),"",$P784/$F784)</f>
        <v/>
      </c>
      <c r="S784" s="21">
        <f>IF(OR($P784="",N($J784)=0),"",$P784/$J784)</f>
        <v/>
      </c>
      <c r="T784" s="22">
        <f>IF($S784="","",IF($S784&lt;=Configuración!$C$3,"En objetivo",IF($S784&lt;=Configuración!$C$4,"Alerta","Crítico")))</f>
        <v/>
      </c>
      <c r="U784" s="18">
        <f>IF(OR($Q784="",N(Configuración!$C$3)=0),"",$Q784/Configuración!$C$3)</f>
        <v/>
      </c>
      <c r="V784" s="22">
        <f>IF(OR($H784="",$I784=""),"",MAX(0,$H784-$I784))</f>
        <v/>
      </c>
      <c r="W784" s="16" t="n"/>
    </row>
    <row r="785">
      <c r="A785" s="19" t="n"/>
      <c r="B785" s="16" t="n"/>
      <c r="C785" s="16" t="n"/>
      <c r="D785" s="16" t="n"/>
      <c r="E785" s="16" t="n"/>
      <c r="F785" s="20" t="n"/>
      <c r="G785" s="20" t="n"/>
      <c r="H785" s="16" t="n"/>
      <c r="I785" s="16" t="n"/>
      <c r="J785" s="17" t="n"/>
      <c r="K785" s="17" t="n"/>
      <c r="L785" s="18">
        <f>IF($C785="","",N($F785)*N(IFERROR(INDEX('Vehículos y choferes'!$B$2:$B$16,MATCH($C785,'Vehículos y choferes'!$A$2:$A$16,0)),0))/100*N(IFERROR(INDEX('Vehículos y choferes'!$C$2:$C$16,MATCH($C785,'Vehículos y choferes'!$A$2:$A$16,0)),0)))</f>
        <v/>
      </c>
      <c r="M785" s="18">
        <f>IF($C785="","",N($F785)*N(IFERROR(INDEX('Vehículos y choferes'!$E$2:$E$16,MATCH($C785,'Vehículos y choferes'!$A$2:$A$16,0)),0)))</f>
        <v/>
      </c>
      <c r="N785" s="18">
        <f>IF($C785="","",N(IFERROR(INDEX('Vehículos y choferes'!$G$2:$G$16,MATCH($C785,'Vehículos y choferes'!$A$2:$A$16,0)),0)))</f>
        <v/>
      </c>
      <c r="O785" s="18">
        <f>IF(AND($D785="",$E785=""),"",N($G785)*(IF($D785="",0,IFERROR(INDEX('Vehículos y choferes'!$J$2:$J$31,MATCH($D785,'Vehículos y choferes'!$I$2:$I$31,0)),0))+IF($E785="",0,IFERROR(INDEX('Vehículos y choferes'!$J$2:$J$31,MATCH($E785,'Vehículos y choferes'!$I$2:$I$31,0)),0))))</f>
        <v/>
      </c>
      <c r="P785" s="18">
        <f>IF(AND($C785="",$D785=""),"",N($K785)+N($L785)+N($M785)+N($N785)+N($O785))</f>
        <v/>
      </c>
      <c r="Q785" s="18">
        <f>IF(OR($P785="",N($I785)=0),"",$P785/$I785)</f>
        <v/>
      </c>
      <c r="R785" s="18">
        <f>IF(OR($P785="",N($F785)=0),"",$P785/$F785)</f>
        <v/>
      </c>
      <c r="S785" s="21">
        <f>IF(OR($P785="",N($J785)=0),"",$P785/$J785)</f>
        <v/>
      </c>
      <c r="T785" s="22">
        <f>IF($S785="","",IF($S785&lt;=Configuración!$C$3,"En objetivo",IF($S785&lt;=Configuración!$C$4,"Alerta","Crítico")))</f>
        <v/>
      </c>
      <c r="U785" s="18">
        <f>IF(OR($Q785="",N(Configuración!$C$3)=0),"",$Q785/Configuración!$C$3)</f>
        <v/>
      </c>
      <c r="V785" s="22">
        <f>IF(OR($H785="",$I785=""),"",MAX(0,$H785-$I785))</f>
        <v/>
      </c>
      <c r="W785" s="16" t="n"/>
    </row>
    <row r="786">
      <c r="A786" s="19" t="n"/>
      <c r="B786" s="16" t="n"/>
      <c r="C786" s="16" t="n"/>
      <c r="D786" s="16" t="n"/>
      <c r="E786" s="16" t="n"/>
      <c r="F786" s="20" t="n"/>
      <c r="G786" s="20" t="n"/>
      <c r="H786" s="16" t="n"/>
      <c r="I786" s="16" t="n"/>
      <c r="J786" s="17" t="n"/>
      <c r="K786" s="17" t="n"/>
      <c r="L786" s="18">
        <f>IF($C786="","",N($F786)*N(IFERROR(INDEX('Vehículos y choferes'!$B$2:$B$16,MATCH($C786,'Vehículos y choferes'!$A$2:$A$16,0)),0))/100*N(IFERROR(INDEX('Vehículos y choferes'!$C$2:$C$16,MATCH($C786,'Vehículos y choferes'!$A$2:$A$16,0)),0)))</f>
        <v/>
      </c>
      <c r="M786" s="18">
        <f>IF($C786="","",N($F786)*N(IFERROR(INDEX('Vehículos y choferes'!$E$2:$E$16,MATCH($C786,'Vehículos y choferes'!$A$2:$A$16,0)),0)))</f>
        <v/>
      </c>
      <c r="N786" s="18">
        <f>IF($C786="","",N(IFERROR(INDEX('Vehículos y choferes'!$G$2:$G$16,MATCH($C786,'Vehículos y choferes'!$A$2:$A$16,0)),0)))</f>
        <v/>
      </c>
      <c r="O786" s="18">
        <f>IF(AND($D786="",$E786=""),"",N($G786)*(IF($D786="",0,IFERROR(INDEX('Vehículos y choferes'!$J$2:$J$31,MATCH($D786,'Vehículos y choferes'!$I$2:$I$31,0)),0))+IF($E786="",0,IFERROR(INDEX('Vehículos y choferes'!$J$2:$J$31,MATCH($E786,'Vehículos y choferes'!$I$2:$I$31,0)),0))))</f>
        <v/>
      </c>
      <c r="P786" s="18">
        <f>IF(AND($C786="",$D786=""),"",N($K786)+N($L786)+N($M786)+N($N786)+N($O786))</f>
        <v/>
      </c>
      <c r="Q786" s="18">
        <f>IF(OR($P786="",N($I786)=0),"",$P786/$I786)</f>
        <v/>
      </c>
      <c r="R786" s="18">
        <f>IF(OR($P786="",N($F786)=0),"",$P786/$F786)</f>
        <v/>
      </c>
      <c r="S786" s="21">
        <f>IF(OR($P786="",N($J786)=0),"",$P786/$J786)</f>
        <v/>
      </c>
      <c r="T786" s="22">
        <f>IF($S786="","",IF($S786&lt;=Configuración!$C$3,"En objetivo",IF($S786&lt;=Configuración!$C$4,"Alerta","Crítico")))</f>
        <v/>
      </c>
      <c r="U786" s="18">
        <f>IF(OR($Q786="",N(Configuración!$C$3)=0),"",$Q786/Configuración!$C$3)</f>
        <v/>
      </c>
      <c r="V786" s="22">
        <f>IF(OR($H786="",$I786=""),"",MAX(0,$H786-$I786))</f>
        <v/>
      </c>
      <c r="W786" s="16" t="n"/>
    </row>
    <row r="787">
      <c r="A787" s="19" t="n"/>
      <c r="B787" s="16" t="n"/>
      <c r="C787" s="16" t="n"/>
      <c r="D787" s="16" t="n"/>
      <c r="E787" s="16" t="n"/>
      <c r="F787" s="20" t="n"/>
      <c r="G787" s="20" t="n"/>
      <c r="H787" s="16" t="n"/>
      <c r="I787" s="16" t="n"/>
      <c r="J787" s="17" t="n"/>
      <c r="K787" s="17" t="n"/>
      <c r="L787" s="18">
        <f>IF($C787="","",N($F787)*N(IFERROR(INDEX('Vehículos y choferes'!$B$2:$B$16,MATCH($C787,'Vehículos y choferes'!$A$2:$A$16,0)),0))/100*N(IFERROR(INDEX('Vehículos y choferes'!$C$2:$C$16,MATCH($C787,'Vehículos y choferes'!$A$2:$A$16,0)),0)))</f>
        <v/>
      </c>
      <c r="M787" s="18">
        <f>IF($C787="","",N($F787)*N(IFERROR(INDEX('Vehículos y choferes'!$E$2:$E$16,MATCH($C787,'Vehículos y choferes'!$A$2:$A$16,0)),0)))</f>
        <v/>
      </c>
      <c r="N787" s="18">
        <f>IF($C787="","",N(IFERROR(INDEX('Vehículos y choferes'!$G$2:$G$16,MATCH($C787,'Vehículos y choferes'!$A$2:$A$16,0)),0)))</f>
        <v/>
      </c>
      <c r="O787" s="18">
        <f>IF(AND($D787="",$E787=""),"",N($G787)*(IF($D787="",0,IFERROR(INDEX('Vehículos y choferes'!$J$2:$J$31,MATCH($D787,'Vehículos y choferes'!$I$2:$I$31,0)),0))+IF($E787="",0,IFERROR(INDEX('Vehículos y choferes'!$J$2:$J$31,MATCH($E787,'Vehículos y choferes'!$I$2:$I$31,0)),0))))</f>
        <v/>
      </c>
      <c r="P787" s="18">
        <f>IF(AND($C787="",$D787=""),"",N($K787)+N($L787)+N($M787)+N($N787)+N($O787))</f>
        <v/>
      </c>
      <c r="Q787" s="18">
        <f>IF(OR($P787="",N($I787)=0),"",$P787/$I787)</f>
        <v/>
      </c>
      <c r="R787" s="18">
        <f>IF(OR($P787="",N($F787)=0),"",$P787/$F787)</f>
        <v/>
      </c>
      <c r="S787" s="21">
        <f>IF(OR($P787="",N($J787)=0),"",$P787/$J787)</f>
        <v/>
      </c>
      <c r="T787" s="22">
        <f>IF($S787="","",IF($S787&lt;=Configuración!$C$3,"En objetivo",IF($S787&lt;=Configuración!$C$4,"Alerta","Crítico")))</f>
        <v/>
      </c>
      <c r="U787" s="18">
        <f>IF(OR($Q787="",N(Configuración!$C$3)=0),"",$Q787/Configuración!$C$3)</f>
        <v/>
      </c>
      <c r="V787" s="22">
        <f>IF(OR($H787="",$I787=""),"",MAX(0,$H787-$I787))</f>
        <v/>
      </c>
      <c r="W787" s="16" t="n"/>
    </row>
    <row r="788">
      <c r="A788" s="19" t="n"/>
      <c r="B788" s="16" t="n"/>
      <c r="C788" s="16" t="n"/>
      <c r="D788" s="16" t="n"/>
      <c r="E788" s="16" t="n"/>
      <c r="F788" s="20" t="n"/>
      <c r="G788" s="20" t="n"/>
      <c r="H788" s="16" t="n"/>
      <c r="I788" s="16" t="n"/>
      <c r="J788" s="17" t="n"/>
      <c r="K788" s="17" t="n"/>
      <c r="L788" s="18">
        <f>IF($C788="","",N($F788)*N(IFERROR(INDEX('Vehículos y choferes'!$B$2:$B$16,MATCH($C788,'Vehículos y choferes'!$A$2:$A$16,0)),0))/100*N(IFERROR(INDEX('Vehículos y choferes'!$C$2:$C$16,MATCH($C788,'Vehículos y choferes'!$A$2:$A$16,0)),0)))</f>
        <v/>
      </c>
      <c r="M788" s="18">
        <f>IF($C788="","",N($F788)*N(IFERROR(INDEX('Vehículos y choferes'!$E$2:$E$16,MATCH($C788,'Vehículos y choferes'!$A$2:$A$16,0)),0)))</f>
        <v/>
      </c>
      <c r="N788" s="18">
        <f>IF($C788="","",N(IFERROR(INDEX('Vehículos y choferes'!$G$2:$G$16,MATCH($C788,'Vehículos y choferes'!$A$2:$A$16,0)),0)))</f>
        <v/>
      </c>
      <c r="O788" s="18">
        <f>IF(AND($D788="",$E788=""),"",N($G788)*(IF($D788="",0,IFERROR(INDEX('Vehículos y choferes'!$J$2:$J$31,MATCH($D788,'Vehículos y choferes'!$I$2:$I$31,0)),0))+IF($E788="",0,IFERROR(INDEX('Vehículos y choferes'!$J$2:$J$31,MATCH($E788,'Vehículos y choferes'!$I$2:$I$31,0)),0))))</f>
        <v/>
      </c>
      <c r="P788" s="18">
        <f>IF(AND($C788="",$D788=""),"",N($K788)+N($L788)+N($M788)+N($N788)+N($O788))</f>
        <v/>
      </c>
      <c r="Q788" s="18">
        <f>IF(OR($P788="",N($I788)=0),"",$P788/$I788)</f>
        <v/>
      </c>
      <c r="R788" s="18">
        <f>IF(OR($P788="",N($F788)=0),"",$P788/$F788)</f>
        <v/>
      </c>
      <c r="S788" s="21">
        <f>IF(OR($P788="",N($J788)=0),"",$P788/$J788)</f>
        <v/>
      </c>
      <c r="T788" s="22">
        <f>IF($S788="","",IF($S788&lt;=Configuración!$C$3,"En objetivo",IF($S788&lt;=Configuración!$C$4,"Alerta","Crítico")))</f>
        <v/>
      </c>
      <c r="U788" s="18">
        <f>IF(OR($Q788="",N(Configuración!$C$3)=0),"",$Q788/Configuración!$C$3)</f>
        <v/>
      </c>
      <c r="V788" s="22">
        <f>IF(OR($H788="",$I788=""),"",MAX(0,$H788-$I788))</f>
        <v/>
      </c>
      <c r="W788" s="16" t="n"/>
    </row>
    <row r="789">
      <c r="A789" s="19" t="n"/>
      <c r="B789" s="16" t="n"/>
      <c r="C789" s="16" t="n"/>
      <c r="D789" s="16" t="n"/>
      <c r="E789" s="16" t="n"/>
      <c r="F789" s="20" t="n"/>
      <c r="G789" s="20" t="n"/>
      <c r="H789" s="16" t="n"/>
      <c r="I789" s="16" t="n"/>
      <c r="J789" s="17" t="n"/>
      <c r="K789" s="17" t="n"/>
      <c r="L789" s="18">
        <f>IF($C789="","",N($F789)*N(IFERROR(INDEX('Vehículos y choferes'!$B$2:$B$16,MATCH($C789,'Vehículos y choferes'!$A$2:$A$16,0)),0))/100*N(IFERROR(INDEX('Vehículos y choferes'!$C$2:$C$16,MATCH($C789,'Vehículos y choferes'!$A$2:$A$16,0)),0)))</f>
        <v/>
      </c>
      <c r="M789" s="18">
        <f>IF($C789="","",N($F789)*N(IFERROR(INDEX('Vehículos y choferes'!$E$2:$E$16,MATCH($C789,'Vehículos y choferes'!$A$2:$A$16,0)),0)))</f>
        <v/>
      </c>
      <c r="N789" s="18">
        <f>IF($C789="","",N(IFERROR(INDEX('Vehículos y choferes'!$G$2:$G$16,MATCH($C789,'Vehículos y choferes'!$A$2:$A$16,0)),0)))</f>
        <v/>
      </c>
      <c r="O789" s="18">
        <f>IF(AND($D789="",$E789=""),"",N($G789)*(IF($D789="",0,IFERROR(INDEX('Vehículos y choferes'!$J$2:$J$31,MATCH($D789,'Vehículos y choferes'!$I$2:$I$31,0)),0))+IF($E789="",0,IFERROR(INDEX('Vehículos y choferes'!$J$2:$J$31,MATCH($E789,'Vehículos y choferes'!$I$2:$I$31,0)),0))))</f>
        <v/>
      </c>
      <c r="P789" s="18">
        <f>IF(AND($C789="",$D789=""),"",N($K789)+N($L789)+N($M789)+N($N789)+N($O789))</f>
        <v/>
      </c>
      <c r="Q789" s="18">
        <f>IF(OR($P789="",N($I789)=0),"",$P789/$I789)</f>
        <v/>
      </c>
      <c r="R789" s="18">
        <f>IF(OR($P789="",N($F789)=0),"",$P789/$F789)</f>
        <v/>
      </c>
      <c r="S789" s="21">
        <f>IF(OR($P789="",N($J789)=0),"",$P789/$J789)</f>
        <v/>
      </c>
      <c r="T789" s="22">
        <f>IF($S789="","",IF($S789&lt;=Configuración!$C$3,"En objetivo",IF($S789&lt;=Configuración!$C$4,"Alerta","Crítico")))</f>
        <v/>
      </c>
      <c r="U789" s="18">
        <f>IF(OR($Q789="",N(Configuración!$C$3)=0),"",$Q789/Configuración!$C$3)</f>
        <v/>
      </c>
      <c r="V789" s="22">
        <f>IF(OR($H789="",$I789=""),"",MAX(0,$H789-$I789))</f>
        <v/>
      </c>
      <c r="W789" s="16" t="n"/>
    </row>
    <row r="790">
      <c r="A790" s="19" t="n"/>
      <c r="B790" s="16" t="n"/>
      <c r="C790" s="16" t="n"/>
      <c r="D790" s="16" t="n"/>
      <c r="E790" s="16" t="n"/>
      <c r="F790" s="20" t="n"/>
      <c r="G790" s="20" t="n"/>
      <c r="H790" s="16" t="n"/>
      <c r="I790" s="16" t="n"/>
      <c r="J790" s="17" t="n"/>
      <c r="K790" s="17" t="n"/>
      <c r="L790" s="18">
        <f>IF($C790="","",N($F790)*N(IFERROR(INDEX('Vehículos y choferes'!$B$2:$B$16,MATCH($C790,'Vehículos y choferes'!$A$2:$A$16,0)),0))/100*N(IFERROR(INDEX('Vehículos y choferes'!$C$2:$C$16,MATCH($C790,'Vehículos y choferes'!$A$2:$A$16,0)),0)))</f>
        <v/>
      </c>
      <c r="M790" s="18">
        <f>IF($C790="","",N($F790)*N(IFERROR(INDEX('Vehículos y choferes'!$E$2:$E$16,MATCH($C790,'Vehículos y choferes'!$A$2:$A$16,0)),0)))</f>
        <v/>
      </c>
      <c r="N790" s="18">
        <f>IF($C790="","",N(IFERROR(INDEX('Vehículos y choferes'!$G$2:$G$16,MATCH($C790,'Vehículos y choferes'!$A$2:$A$16,0)),0)))</f>
        <v/>
      </c>
      <c r="O790" s="18">
        <f>IF(AND($D790="",$E790=""),"",N($G790)*(IF($D790="",0,IFERROR(INDEX('Vehículos y choferes'!$J$2:$J$31,MATCH($D790,'Vehículos y choferes'!$I$2:$I$31,0)),0))+IF($E790="",0,IFERROR(INDEX('Vehículos y choferes'!$J$2:$J$31,MATCH($E790,'Vehículos y choferes'!$I$2:$I$31,0)),0))))</f>
        <v/>
      </c>
      <c r="P790" s="18">
        <f>IF(AND($C790="",$D790=""),"",N($K790)+N($L790)+N($M790)+N($N790)+N($O790))</f>
        <v/>
      </c>
      <c r="Q790" s="18">
        <f>IF(OR($P790="",N($I790)=0),"",$P790/$I790)</f>
        <v/>
      </c>
      <c r="R790" s="18">
        <f>IF(OR($P790="",N($F790)=0),"",$P790/$F790)</f>
        <v/>
      </c>
      <c r="S790" s="21">
        <f>IF(OR($P790="",N($J790)=0),"",$P790/$J790)</f>
        <v/>
      </c>
      <c r="T790" s="22">
        <f>IF($S790="","",IF($S790&lt;=Configuración!$C$3,"En objetivo",IF($S790&lt;=Configuración!$C$4,"Alerta","Crítico")))</f>
        <v/>
      </c>
      <c r="U790" s="18">
        <f>IF(OR($Q790="",N(Configuración!$C$3)=0),"",$Q790/Configuración!$C$3)</f>
        <v/>
      </c>
      <c r="V790" s="22">
        <f>IF(OR($H790="",$I790=""),"",MAX(0,$H790-$I790))</f>
        <v/>
      </c>
      <c r="W790" s="16" t="n"/>
    </row>
    <row r="791">
      <c r="A791" s="19" t="n"/>
      <c r="B791" s="16" t="n"/>
      <c r="C791" s="16" t="n"/>
      <c r="D791" s="16" t="n"/>
      <c r="E791" s="16" t="n"/>
      <c r="F791" s="20" t="n"/>
      <c r="G791" s="20" t="n"/>
      <c r="H791" s="16" t="n"/>
      <c r="I791" s="16" t="n"/>
      <c r="J791" s="17" t="n"/>
      <c r="K791" s="17" t="n"/>
      <c r="L791" s="18">
        <f>IF($C791="","",N($F791)*N(IFERROR(INDEX('Vehículos y choferes'!$B$2:$B$16,MATCH($C791,'Vehículos y choferes'!$A$2:$A$16,0)),0))/100*N(IFERROR(INDEX('Vehículos y choferes'!$C$2:$C$16,MATCH($C791,'Vehículos y choferes'!$A$2:$A$16,0)),0)))</f>
        <v/>
      </c>
      <c r="M791" s="18">
        <f>IF($C791="","",N($F791)*N(IFERROR(INDEX('Vehículos y choferes'!$E$2:$E$16,MATCH($C791,'Vehículos y choferes'!$A$2:$A$16,0)),0)))</f>
        <v/>
      </c>
      <c r="N791" s="18">
        <f>IF($C791="","",N(IFERROR(INDEX('Vehículos y choferes'!$G$2:$G$16,MATCH($C791,'Vehículos y choferes'!$A$2:$A$16,0)),0)))</f>
        <v/>
      </c>
      <c r="O791" s="18">
        <f>IF(AND($D791="",$E791=""),"",N($G791)*(IF($D791="",0,IFERROR(INDEX('Vehículos y choferes'!$J$2:$J$31,MATCH($D791,'Vehículos y choferes'!$I$2:$I$31,0)),0))+IF($E791="",0,IFERROR(INDEX('Vehículos y choferes'!$J$2:$J$31,MATCH($E791,'Vehículos y choferes'!$I$2:$I$31,0)),0))))</f>
        <v/>
      </c>
      <c r="P791" s="18">
        <f>IF(AND($C791="",$D791=""),"",N($K791)+N($L791)+N($M791)+N($N791)+N($O791))</f>
        <v/>
      </c>
      <c r="Q791" s="18">
        <f>IF(OR($P791="",N($I791)=0),"",$P791/$I791)</f>
        <v/>
      </c>
      <c r="R791" s="18">
        <f>IF(OR($P791="",N($F791)=0),"",$P791/$F791)</f>
        <v/>
      </c>
      <c r="S791" s="21">
        <f>IF(OR($P791="",N($J791)=0),"",$P791/$J791)</f>
        <v/>
      </c>
      <c r="T791" s="22">
        <f>IF($S791="","",IF($S791&lt;=Configuración!$C$3,"En objetivo",IF($S791&lt;=Configuración!$C$4,"Alerta","Crítico")))</f>
        <v/>
      </c>
      <c r="U791" s="18">
        <f>IF(OR($Q791="",N(Configuración!$C$3)=0),"",$Q791/Configuración!$C$3)</f>
        <v/>
      </c>
      <c r="V791" s="22">
        <f>IF(OR($H791="",$I791=""),"",MAX(0,$H791-$I791))</f>
        <v/>
      </c>
      <c r="W791" s="16" t="n"/>
    </row>
    <row r="792">
      <c r="A792" s="19" t="n"/>
      <c r="B792" s="16" t="n"/>
      <c r="C792" s="16" t="n"/>
      <c r="D792" s="16" t="n"/>
      <c r="E792" s="16" t="n"/>
      <c r="F792" s="20" t="n"/>
      <c r="G792" s="20" t="n"/>
      <c r="H792" s="16" t="n"/>
      <c r="I792" s="16" t="n"/>
      <c r="J792" s="17" t="n"/>
      <c r="K792" s="17" t="n"/>
      <c r="L792" s="18">
        <f>IF($C792="","",N($F792)*N(IFERROR(INDEX('Vehículos y choferes'!$B$2:$B$16,MATCH($C792,'Vehículos y choferes'!$A$2:$A$16,0)),0))/100*N(IFERROR(INDEX('Vehículos y choferes'!$C$2:$C$16,MATCH($C792,'Vehículos y choferes'!$A$2:$A$16,0)),0)))</f>
        <v/>
      </c>
      <c r="M792" s="18">
        <f>IF($C792="","",N($F792)*N(IFERROR(INDEX('Vehículos y choferes'!$E$2:$E$16,MATCH($C792,'Vehículos y choferes'!$A$2:$A$16,0)),0)))</f>
        <v/>
      </c>
      <c r="N792" s="18">
        <f>IF($C792="","",N(IFERROR(INDEX('Vehículos y choferes'!$G$2:$G$16,MATCH($C792,'Vehículos y choferes'!$A$2:$A$16,0)),0)))</f>
        <v/>
      </c>
      <c r="O792" s="18">
        <f>IF(AND($D792="",$E792=""),"",N($G792)*(IF($D792="",0,IFERROR(INDEX('Vehículos y choferes'!$J$2:$J$31,MATCH($D792,'Vehículos y choferes'!$I$2:$I$31,0)),0))+IF($E792="",0,IFERROR(INDEX('Vehículos y choferes'!$J$2:$J$31,MATCH($E792,'Vehículos y choferes'!$I$2:$I$31,0)),0))))</f>
        <v/>
      </c>
      <c r="P792" s="18">
        <f>IF(AND($C792="",$D792=""),"",N($K792)+N($L792)+N($M792)+N($N792)+N($O792))</f>
        <v/>
      </c>
      <c r="Q792" s="18">
        <f>IF(OR($P792="",N($I792)=0),"",$P792/$I792)</f>
        <v/>
      </c>
      <c r="R792" s="18">
        <f>IF(OR($P792="",N($F792)=0),"",$P792/$F792)</f>
        <v/>
      </c>
      <c r="S792" s="21">
        <f>IF(OR($P792="",N($J792)=0),"",$P792/$J792)</f>
        <v/>
      </c>
      <c r="T792" s="22">
        <f>IF($S792="","",IF($S792&lt;=Configuración!$C$3,"En objetivo",IF($S792&lt;=Configuración!$C$4,"Alerta","Crítico")))</f>
        <v/>
      </c>
      <c r="U792" s="18">
        <f>IF(OR($Q792="",N(Configuración!$C$3)=0),"",$Q792/Configuración!$C$3)</f>
        <v/>
      </c>
      <c r="V792" s="22">
        <f>IF(OR($H792="",$I792=""),"",MAX(0,$H792-$I792))</f>
        <v/>
      </c>
      <c r="W792" s="16" t="n"/>
    </row>
    <row r="793">
      <c r="A793" s="19" t="n"/>
      <c r="B793" s="16" t="n"/>
      <c r="C793" s="16" t="n"/>
      <c r="D793" s="16" t="n"/>
      <c r="E793" s="16" t="n"/>
      <c r="F793" s="20" t="n"/>
      <c r="G793" s="20" t="n"/>
      <c r="H793" s="16" t="n"/>
      <c r="I793" s="16" t="n"/>
      <c r="J793" s="17" t="n"/>
      <c r="K793" s="17" t="n"/>
      <c r="L793" s="18">
        <f>IF($C793="","",N($F793)*N(IFERROR(INDEX('Vehículos y choferes'!$B$2:$B$16,MATCH($C793,'Vehículos y choferes'!$A$2:$A$16,0)),0))/100*N(IFERROR(INDEX('Vehículos y choferes'!$C$2:$C$16,MATCH($C793,'Vehículos y choferes'!$A$2:$A$16,0)),0)))</f>
        <v/>
      </c>
      <c r="M793" s="18">
        <f>IF($C793="","",N($F793)*N(IFERROR(INDEX('Vehículos y choferes'!$E$2:$E$16,MATCH($C793,'Vehículos y choferes'!$A$2:$A$16,0)),0)))</f>
        <v/>
      </c>
      <c r="N793" s="18">
        <f>IF($C793="","",N(IFERROR(INDEX('Vehículos y choferes'!$G$2:$G$16,MATCH($C793,'Vehículos y choferes'!$A$2:$A$16,0)),0)))</f>
        <v/>
      </c>
      <c r="O793" s="18">
        <f>IF(AND($D793="",$E793=""),"",N($G793)*(IF($D793="",0,IFERROR(INDEX('Vehículos y choferes'!$J$2:$J$31,MATCH($D793,'Vehículos y choferes'!$I$2:$I$31,0)),0))+IF($E793="",0,IFERROR(INDEX('Vehículos y choferes'!$J$2:$J$31,MATCH($E793,'Vehículos y choferes'!$I$2:$I$31,0)),0))))</f>
        <v/>
      </c>
      <c r="P793" s="18">
        <f>IF(AND($C793="",$D793=""),"",N($K793)+N($L793)+N($M793)+N($N793)+N($O793))</f>
        <v/>
      </c>
      <c r="Q793" s="18">
        <f>IF(OR($P793="",N($I793)=0),"",$P793/$I793)</f>
        <v/>
      </c>
      <c r="R793" s="18">
        <f>IF(OR($P793="",N($F793)=0),"",$P793/$F793)</f>
        <v/>
      </c>
      <c r="S793" s="21">
        <f>IF(OR($P793="",N($J793)=0),"",$P793/$J793)</f>
        <v/>
      </c>
      <c r="T793" s="22">
        <f>IF($S793="","",IF($S793&lt;=Configuración!$C$3,"En objetivo",IF($S793&lt;=Configuración!$C$4,"Alerta","Crítico")))</f>
        <v/>
      </c>
      <c r="U793" s="18">
        <f>IF(OR($Q793="",N(Configuración!$C$3)=0),"",$Q793/Configuración!$C$3)</f>
        <v/>
      </c>
      <c r="V793" s="22">
        <f>IF(OR($H793="",$I793=""),"",MAX(0,$H793-$I793))</f>
        <v/>
      </c>
      <c r="W793" s="16" t="n"/>
    </row>
    <row r="794">
      <c r="A794" s="19" t="n"/>
      <c r="B794" s="16" t="n"/>
      <c r="C794" s="16" t="n"/>
      <c r="D794" s="16" t="n"/>
      <c r="E794" s="16" t="n"/>
      <c r="F794" s="20" t="n"/>
      <c r="G794" s="20" t="n"/>
      <c r="H794" s="16" t="n"/>
      <c r="I794" s="16" t="n"/>
      <c r="J794" s="17" t="n"/>
      <c r="K794" s="17" t="n"/>
      <c r="L794" s="18">
        <f>IF($C794="","",N($F794)*N(IFERROR(INDEX('Vehículos y choferes'!$B$2:$B$16,MATCH($C794,'Vehículos y choferes'!$A$2:$A$16,0)),0))/100*N(IFERROR(INDEX('Vehículos y choferes'!$C$2:$C$16,MATCH($C794,'Vehículos y choferes'!$A$2:$A$16,0)),0)))</f>
        <v/>
      </c>
      <c r="M794" s="18">
        <f>IF($C794="","",N($F794)*N(IFERROR(INDEX('Vehículos y choferes'!$E$2:$E$16,MATCH($C794,'Vehículos y choferes'!$A$2:$A$16,0)),0)))</f>
        <v/>
      </c>
      <c r="N794" s="18">
        <f>IF($C794="","",N(IFERROR(INDEX('Vehículos y choferes'!$G$2:$G$16,MATCH($C794,'Vehículos y choferes'!$A$2:$A$16,0)),0)))</f>
        <v/>
      </c>
      <c r="O794" s="18">
        <f>IF(AND($D794="",$E794=""),"",N($G794)*(IF($D794="",0,IFERROR(INDEX('Vehículos y choferes'!$J$2:$J$31,MATCH($D794,'Vehículos y choferes'!$I$2:$I$31,0)),0))+IF($E794="",0,IFERROR(INDEX('Vehículos y choferes'!$J$2:$J$31,MATCH($E794,'Vehículos y choferes'!$I$2:$I$31,0)),0))))</f>
        <v/>
      </c>
      <c r="P794" s="18">
        <f>IF(AND($C794="",$D794=""),"",N($K794)+N($L794)+N($M794)+N($N794)+N($O794))</f>
        <v/>
      </c>
      <c r="Q794" s="18">
        <f>IF(OR($P794="",N($I794)=0),"",$P794/$I794)</f>
        <v/>
      </c>
      <c r="R794" s="18">
        <f>IF(OR($P794="",N($F794)=0),"",$P794/$F794)</f>
        <v/>
      </c>
      <c r="S794" s="21">
        <f>IF(OR($P794="",N($J794)=0),"",$P794/$J794)</f>
        <v/>
      </c>
      <c r="T794" s="22">
        <f>IF($S794="","",IF($S794&lt;=Configuración!$C$3,"En objetivo",IF($S794&lt;=Configuración!$C$4,"Alerta","Crítico")))</f>
        <v/>
      </c>
      <c r="U794" s="18">
        <f>IF(OR($Q794="",N(Configuración!$C$3)=0),"",$Q794/Configuración!$C$3)</f>
        <v/>
      </c>
      <c r="V794" s="22">
        <f>IF(OR($H794="",$I794=""),"",MAX(0,$H794-$I794))</f>
        <v/>
      </c>
      <c r="W794" s="16" t="n"/>
    </row>
    <row r="795">
      <c r="A795" s="19" t="n"/>
      <c r="B795" s="16" t="n"/>
      <c r="C795" s="16" t="n"/>
      <c r="D795" s="16" t="n"/>
      <c r="E795" s="16" t="n"/>
      <c r="F795" s="20" t="n"/>
      <c r="G795" s="20" t="n"/>
      <c r="H795" s="16" t="n"/>
      <c r="I795" s="16" t="n"/>
      <c r="J795" s="17" t="n"/>
      <c r="K795" s="17" t="n"/>
      <c r="L795" s="18">
        <f>IF($C795="","",N($F795)*N(IFERROR(INDEX('Vehículos y choferes'!$B$2:$B$16,MATCH($C795,'Vehículos y choferes'!$A$2:$A$16,0)),0))/100*N(IFERROR(INDEX('Vehículos y choferes'!$C$2:$C$16,MATCH($C795,'Vehículos y choferes'!$A$2:$A$16,0)),0)))</f>
        <v/>
      </c>
      <c r="M795" s="18">
        <f>IF($C795="","",N($F795)*N(IFERROR(INDEX('Vehículos y choferes'!$E$2:$E$16,MATCH($C795,'Vehículos y choferes'!$A$2:$A$16,0)),0)))</f>
        <v/>
      </c>
      <c r="N795" s="18">
        <f>IF($C795="","",N(IFERROR(INDEX('Vehículos y choferes'!$G$2:$G$16,MATCH($C795,'Vehículos y choferes'!$A$2:$A$16,0)),0)))</f>
        <v/>
      </c>
      <c r="O795" s="18">
        <f>IF(AND($D795="",$E795=""),"",N($G795)*(IF($D795="",0,IFERROR(INDEX('Vehículos y choferes'!$J$2:$J$31,MATCH($D795,'Vehículos y choferes'!$I$2:$I$31,0)),0))+IF($E795="",0,IFERROR(INDEX('Vehículos y choferes'!$J$2:$J$31,MATCH($E795,'Vehículos y choferes'!$I$2:$I$31,0)),0))))</f>
        <v/>
      </c>
      <c r="P795" s="18">
        <f>IF(AND($C795="",$D795=""),"",N($K795)+N($L795)+N($M795)+N($N795)+N($O795))</f>
        <v/>
      </c>
      <c r="Q795" s="18">
        <f>IF(OR($P795="",N($I795)=0),"",$P795/$I795)</f>
        <v/>
      </c>
      <c r="R795" s="18">
        <f>IF(OR($P795="",N($F795)=0),"",$P795/$F795)</f>
        <v/>
      </c>
      <c r="S795" s="21">
        <f>IF(OR($P795="",N($J795)=0),"",$P795/$J795)</f>
        <v/>
      </c>
      <c r="T795" s="22">
        <f>IF($S795="","",IF($S795&lt;=Configuración!$C$3,"En objetivo",IF($S795&lt;=Configuración!$C$4,"Alerta","Crítico")))</f>
        <v/>
      </c>
      <c r="U795" s="18">
        <f>IF(OR($Q795="",N(Configuración!$C$3)=0),"",$Q795/Configuración!$C$3)</f>
        <v/>
      </c>
      <c r="V795" s="22">
        <f>IF(OR($H795="",$I795=""),"",MAX(0,$H795-$I795))</f>
        <v/>
      </c>
      <c r="W795" s="16" t="n"/>
    </row>
    <row r="796">
      <c r="A796" s="19" t="n"/>
      <c r="B796" s="16" t="n"/>
      <c r="C796" s="16" t="n"/>
      <c r="D796" s="16" t="n"/>
      <c r="E796" s="16" t="n"/>
      <c r="F796" s="20" t="n"/>
      <c r="G796" s="20" t="n"/>
      <c r="H796" s="16" t="n"/>
      <c r="I796" s="16" t="n"/>
      <c r="J796" s="17" t="n"/>
      <c r="K796" s="17" t="n"/>
      <c r="L796" s="18">
        <f>IF($C796="","",N($F796)*N(IFERROR(INDEX('Vehículos y choferes'!$B$2:$B$16,MATCH($C796,'Vehículos y choferes'!$A$2:$A$16,0)),0))/100*N(IFERROR(INDEX('Vehículos y choferes'!$C$2:$C$16,MATCH($C796,'Vehículos y choferes'!$A$2:$A$16,0)),0)))</f>
        <v/>
      </c>
      <c r="M796" s="18">
        <f>IF($C796="","",N($F796)*N(IFERROR(INDEX('Vehículos y choferes'!$E$2:$E$16,MATCH($C796,'Vehículos y choferes'!$A$2:$A$16,0)),0)))</f>
        <v/>
      </c>
      <c r="N796" s="18">
        <f>IF($C796="","",N(IFERROR(INDEX('Vehículos y choferes'!$G$2:$G$16,MATCH($C796,'Vehículos y choferes'!$A$2:$A$16,0)),0)))</f>
        <v/>
      </c>
      <c r="O796" s="18">
        <f>IF(AND($D796="",$E796=""),"",N($G796)*(IF($D796="",0,IFERROR(INDEX('Vehículos y choferes'!$J$2:$J$31,MATCH($D796,'Vehículos y choferes'!$I$2:$I$31,0)),0))+IF($E796="",0,IFERROR(INDEX('Vehículos y choferes'!$J$2:$J$31,MATCH($E796,'Vehículos y choferes'!$I$2:$I$31,0)),0))))</f>
        <v/>
      </c>
      <c r="P796" s="18">
        <f>IF(AND($C796="",$D796=""),"",N($K796)+N($L796)+N($M796)+N($N796)+N($O796))</f>
        <v/>
      </c>
      <c r="Q796" s="18">
        <f>IF(OR($P796="",N($I796)=0),"",$P796/$I796)</f>
        <v/>
      </c>
      <c r="R796" s="18">
        <f>IF(OR($P796="",N($F796)=0),"",$P796/$F796)</f>
        <v/>
      </c>
      <c r="S796" s="21">
        <f>IF(OR($P796="",N($J796)=0),"",$P796/$J796)</f>
        <v/>
      </c>
      <c r="T796" s="22">
        <f>IF($S796="","",IF($S796&lt;=Configuración!$C$3,"En objetivo",IF($S796&lt;=Configuración!$C$4,"Alerta","Crítico")))</f>
        <v/>
      </c>
      <c r="U796" s="18">
        <f>IF(OR($Q796="",N(Configuración!$C$3)=0),"",$Q796/Configuración!$C$3)</f>
        <v/>
      </c>
      <c r="V796" s="22">
        <f>IF(OR($H796="",$I796=""),"",MAX(0,$H796-$I796))</f>
        <v/>
      </c>
      <c r="W796" s="16" t="n"/>
    </row>
    <row r="797">
      <c r="A797" s="19" t="n"/>
      <c r="B797" s="16" t="n"/>
      <c r="C797" s="16" t="n"/>
      <c r="D797" s="16" t="n"/>
      <c r="E797" s="16" t="n"/>
      <c r="F797" s="20" t="n"/>
      <c r="G797" s="20" t="n"/>
      <c r="H797" s="16" t="n"/>
      <c r="I797" s="16" t="n"/>
      <c r="J797" s="17" t="n"/>
      <c r="K797" s="17" t="n"/>
      <c r="L797" s="18">
        <f>IF($C797="","",N($F797)*N(IFERROR(INDEX('Vehículos y choferes'!$B$2:$B$16,MATCH($C797,'Vehículos y choferes'!$A$2:$A$16,0)),0))/100*N(IFERROR(INDEX('Vehículos y choferes'!$C$2:$C$16,MATCH($C797,'Vehículos y choferes'!$A$2:$A$16,0)),0)))</f>
        <v/>
      </c>
      <c r="M797" s="18">
        <f>IF($C797="","",N($F797)*N(IFERROR(INDEX('Vehículos y choferes'!$E$2:$E$16,MATCH($C797,'Vehículos y choferes'!$A$2:$A$16,0)),0)))</f>
        <v/>
      </c>
      <c r="N797" s="18">
        <f>IF($C797="","",N(IFERROR(INDEX('Vehículos y choferes'!$G$2:$G$16,MATCH($C797,'Vehículos y choferes'!$A$2:$A$16,0)),0)))</f>
        <v/>
      </c>
      <c r="O797" s="18">
        <f>IF(AND($D797="",$E797=""),"",N($G797)*(IF($D797="",0,IFERROR(INDEX('Vehículos y choferes'!$J$2:$J$31,MATCH($D797,'Vehículos y choferes'!$I$2:$I$31,0)),0))+IF($E797="",0,IFERROR(INDEX('Vehículos y choferes'!$J$2:$J$31,MATCH($E797,'Vehículos y choferes'!$I$2:$I$31,0)),0))))</f>
        <v/>
      </c>
      <c r="P797" s="18">
        <f>IF(AND($C797="",$D797=""),"",N($K797)+N($L797)+N($M797)+N($N797)+N($O797))</f>
        <v/>
      </c>
      <c r="Q797" s="18">
        <f>IF(OR($P797="",N($I797)=0),"",$P797/$I797)</f>
        <v/>
      </c>
      <c r="R797" s="18">
        <f>IF(OR($P797="",N($F797)=0),"",$P797/$F797)</f>
        <v/>
      </c>
      <c r="S797" s="21">
        <f>IF(OR($P797="",N($J797)=0),"",$P797/$J797)</f>
        <v/>
      </c>
      <c r="T797" s="22">
        <f>IF($S797="","",IF($S797&lt;=Configuración!$C$3,"En objetivo",IF($S797&lt;=Configuración!$C$4,"Alerta","Crítico")))</f>
        <v/>
      </c>
      <c r="U797" s="18">
        <f>IF(OR($Q797="",N(Configuración!$C$3)=0),"",$Q797/Configuración!$C$3)</f>
        <v/>
      </c>
      <c r="V797" s="22">
        <f>IF(OR($H797="",$I797=""),"",MAX(0,$H797-$I797))</f>
        <v/>
      </c>
      <c r="W797" s="16" t="n"/>
    </row>
    <row r="798">
      <c r="A798" s="19" t="n"/>
      <c r="B798" s="16" t="n"/>
      <c r="C798" s="16" t="n"/>
      <c r="D798" s="16" t="n"/>
      <c r="E798" s="16" t="n"/>
      <c r="F798" s="20" t="n"/>
      <c r="G798" s="20" t="n"/>
      <c r="H798" s="16" t="n"/>
      <c r="I798" s="16" t="n"/>
      <c r="J798" s="17" t="n"/>
      <c r="K798" s="17" t="n"/>
      <c r="L798" s="18">
        <f>IF($C798="","",N($F798)*N(IFERROR(INDEX('Vehículos y choferes'!$B$2:$B$16,MATCH($C798,'Vehículos y choferes'!$A$2:$A$16,0)),0))/100*N(IFERROR(INDEX('Vehículos y choferes'!$C$2:$C$16,MATCH($C798,'Vehículos y choferes'!$A$2:$A$16,0)),0)))</f>
        <v/>
      </c>
      <c r="M798" s="18">
        <f>IF($C798="","",N($F798)*N(IFERROR(INDEX('Vehículos y choferes'!$E$2:$E$16,MATCH($C798,'Vehículos y choferes'!$A$2:$A$16,0)),0)))</f>
        <v/>
      </c>
      <c r="N798" s="18">
        <f>IF($C798="","",N(IFERROR(INDEX('Vehículos y choferes'!$G$2:$G$16,MATCH($C798,'Vehículos y choferes'!$A$2:$A$16,0)),0)))</f>
        <v/>
      </c>
      <c r="O798" s="18">
        <f>IF(AND($D798="",$E798=""),"",N($G798)*(IF($D798="",0,IFERROR(INDEX('Vehículos y choferes'!$J$2:$J$31,MATCH($D798,'Vehículos y choferes'!$I$2:$I$31,0)),0))+IF($E798="",0,IFERROR(INDEX('Vehículos y choferes'!$J$2:$J$31,MATCH($E798,'Vehículos y choferes'!$I$2:$I$31,0)),0))))</f>
        <v/>
      </c>
      <c r="P798" s="18">
        <f>IF(AND($C798="",$D798=""),"",N($K798)+N($L798)+N($M798)+N($N798)+N($O798))</f>
        <v/>
      </c>
      <c r="Q798" s="18">
        <f>IF(OR($P798="",N($I798)=0),"",$P798/$I798)</f>
        <v/>
      </c>
      <c r="R798" s="18">
        <f>IF(OR($P798="",N($F798)=0),"",$P798/$F798)</f>
        <v/>
      </c>
      <c r="S798" s="21">
        <f>IF(OR($P798="",N($J798)=0),"",$P798/$J798)</f>
        <v/>
      </c>
      <c r="T798" s="22">
        <f>IF($S798="","",IF($S798&lt;=Configuración!$C$3,"En objetivo",IF($S798&lt;=Configuración!$C$4,"Alerta","Crítico")))</f>
        <v/>
      </c>
      <c r="U798" s="18">
        <f>IF(OR($Q798="",N(Configuración!$C$3)=0),"",$Q798/Configuración!$C$3)</f>
        <v/>
      </c>
      <c r="V798" s="22">
        <f>IF(OR($H798="",$I798=""),"",MAX(0,$H798-$I798))</f>
        <v/>
      </c>
      <c r="W798" s="16" t="n"/>
    </row>
    <row r="799">
      <c r="A799" s="19" t="n"/>
      <c r="B799" s="16" t="n"/>
      <c r="C799" s="16" t="n"/>
      <c r="D799" s="16" t="n"/>
      <c r="E799" s="16" t="n"/>
      <c r="F799" s="20" t="n"/>
      <c r="G799" s="20" t="n"/>
      <c r="H799" s="16" t="n"/>
      <c r="I799" s="16" t="n"/>
      <c r="J799" s="17" t="n"/>
      <c r="K799" s="17" t="n"/>
      <c r="L799" s="18">
        <f>IF($C799="","",N($F799)*N(IFERROR(INDEX('Vehículos y choferes'!$B$2:$B$16,MATCH($C799,'Vehículos y choferes'!$A$2:$A$16,0)),0))/100*N(IFERROR(INDEX('Vehículos y choferes'!$C$2:$C$16,MATCH($C799,'Vehículos y choferes'!$A$2:$A$16,0)),0)))</f>
        <v/>
      </c>
      <c r="M799" s="18">
        <f>IF($C799="","",N($F799)*N(IFERROR(INDEX('Vehículos y choferes'!$E$2:$E$16,MATCH($C799,'Vehículos y choferes'!$A$2:$A$16,0)),0)))</f>
        <v/>
      </c>
      <c r="N799" s="18">
        <f>IF($C799="","",N(IFERROR(INDEX('Vehículos y choferes'!$G$2:$G$16,MATCH($C799,'Vehículos y choferes'!$A$2:$A$16,0)),0)))</f>
        <v/>
      </c>
      <c r="O799" s="18">
        <f>IF(AND($D799="",$E799=""),"",N($G799)*(IF($D799="",0,IFERROR(INDEX('Vehículos y choferes'!$J$2:$J$31,MATCH($D799,'Vehículos y choferes'!$I$2:$I$31,0)),0))+IF($E799="",0,IFERROR(INDEX('Vehículos y choferes'!$J$2:$J$31,MATCH($E799,'Vehículos y choferes'!$I$2:$I$31,0)),0))))</f>
        <v/>
      </c>
      <c r="P799" s="18">
        <f>IF(AND($C799="",$D799=""),"",N($K799)+N($L799)+N($M799)+N($N799)+N($O799))</f>
        <v/>
      </c>
      <c r="Q799" s="18">
        <f>IF(OR($P799="",N($I799)=0),"",$P799/$I799)</f>
        <v/>
      </c>
      <c r="R799" s="18">
        <f>IF(OR($P799="",N($F799)=0),"",$P799/$F799)</f>
        <v/>
      </c>
      <c r="S799" s="21">
        <f>IF(OR($P799="",N($J799)=0),"",$P799/$J799)</f>
        <v/>
      </c>
      <c r="T799" s="22">
        <f>IF($S799="","",IF($S799&lt;=Configuración!$C$3,"En objetivo",IF($S799&lt;=Configuración!$C$4,"Alerta","Crítico")))</f>
        <v/>
      </c>
      <c r="U799" s="18">
        <f>IF(OR($Q799="",N(Configuración!$C$3)=0),"",$Q799/Configuración!$C$3)</f>
        <v/>
      </c>
      <c r="V799" s="22">
        <f>IF(OR($H799="",$I799=""),"",MAX(0,$H799-$I799))</f>
        <v/>
      </c>
      <c r="W799" s="16" t="n"/>
    </row>
    <row r="800">
      <c r="A800" s="19" t="n"/>
      <c r="B800" s="16" t="n"/>
      <c r="C800" s="16" t="n"/>
      <c r="D800" s="16" t="n"/>
      <c r="E800" s="16" t="n"/>
      <c r="F800" s="20" t="n"/>
      <c r="G800" s="20" t="n"/>
      <c r="H800" s="16" t="n"/>
      <c r="I800" s="16" t="n"/>
      <c r="J800" s="17" t="n"/>
      <c r="K800" s="17" t="n"/>
      <c r="L800" s="18">
        <f>IF($C800="","",N($F800)*N(IFERROR(INDEX('Vehículos y choferes'!$B$2:$B$16,MATCH($C800,'Vehículos y choferes'!$A$2:$A$16,0)),0))/100*N(IFERROR(INDEX('Vehículos y choferes'!$C$2:$C$16,MATCH($C800,'Vehículos y choferes'!$A$2:$A$16,0)),0)))</f>
        <v/>
      </c>
      <c r="M800" s="18">
        <f>IF($C800="","",N($F800)*N(IFERROR(INDEX('Vehículos y choferes'!$E$2:$E$16,MATCH($C800,'Vehículos y choferes'!$A$2:$A$16,0)),0)))</f>
        <v/>
      </c>
      <c r="N800" s="18">
        <f>IF($C800="","",N(IFERROR(INDEX('Vehículos y choferes'!$G$2:$G$16,MATCH($C800,'Vehículos y choferes'!$A$2:$A$16,0)),0)))</f>
        <v/>
      </c>
      <c r="O800" s="18">
        <f>IF(AND($D800="",$E800=""),"",N($G800)*(IF($D800="",0,IFERROR(INDEX('Vehículos y choferes'!$J$2:$J$31,MATCH($D800,'Vehículos y choferes'!$I$2:$I$31,0)),0))+IF($E800="",0,IFERROR(INDEX('Vehículos y choferes'!$J$2:$J$31,MATCH($E800,'Vehículos y choferes'!$I$2:$I$31,0)),0))))</f>
        <v/>
      </c>
      <c r="P800" s="18">
        <f>IF(AND($C800="",$D800=""),"",N($K800)+N($L800)+N($M800)+N($N800)+N($O800))</f>
        <v/>
      </c>
      <c r="Q800" s="18">
        <f>IF(OR($P800="",N($I800)=0),"",$P800/$I800)</f>
        <v/>
      </c>
      <c r="R800" s="18">
        <f>IF(OR($P800="",N($F800)=0),"",$P800/$F800)</f>
        <v/>
      </c>
      <c r="S800" s="21">
        <f>IF(OR($P800="",N($J800)=0),"",$P800/$J800)</f>
        <v/>
      </c>
      <c r="T800" s="22">
        <f>IF($S800="","",IF($S800&lt;=Configuración!$C$3,"En objetivo",IF($S800&lt;=Configuración!$C$4,"Alerta","Crítico")))</f>
        <v/>
      </c>
      <c r="U800" s="18">
        <f>IF(OR($Q800="",N(Configuración!$C$3)=0),"",$Q800/Configuración!$C$3)</f>
        <v/>
      </c>
      <c r="V800" s="22">
        <f>IF(OR($H800="",$I800=""),"",MAX(0,$H800-$I800))</f>
        <v/>
      </c>
      <c r="W800" s="16" t="n"/>
    </row>
    <row r="801">
      <c r="A801" s="19" t="n"/>
      <c r="B801" s="16" t="n"/>
      <c r="C801" s="16" t="n"/>
      <c r="D801" s="16" t="n"/>
      <c r="E801" s="16" t="n"/>
      <c r="F801" s="20" t="n"/>
      <c r="G801" s="20" t="n"/>
      <c r="H801" s="16" t="n"/>
      <c r="I801" s="16" t="n"/>
      <c r="J801" s="17" t="n"/>
      <c r="K801" s="17" t="n"/>
      <c r="L801" s="18">
        <f>IF($C801="","",N($F801)*N(IFERROR(INDEX('Vehículos y choferes'!$B$2:$B$16,MATCH($C801,'Vehículos y choferes'!$A$2:$A$16,0)),0))/100*N(IFERROR(INDEX('Vehículos y choferes'!$C$2:$C$16,MATCH($C801,'Vehículos y choferes'!$A$2:$A$16,0)),0)))</f>
        <v/>
      </c>
      <c r="M801" s="18">
        <f>IF($C801="","",N($F801)*N(IFERROR(INDEX('Vehículos y choferes'!$E$2:$E$16,MATCH($C801,'Vehículos y choferes'!$A$2:$A$16,0)),0)))</f>
        <v/>
      </c>
      <c r="N801" s="18">
        <f>IF($C801="","",N(IFERROR(INDEX('Vehículos y choferes'!$G$2:$G$16,MATCH($C801,'Vehículos y choferes'!$A$2:$A$16,0)),0)))</f>
        <v/>
      </c>
      <c r="O801" s="18">
        <f>IF(AND($D801="",$E801=""),"",N($G801)*(IF($D801="",0,IFERROR(INDEX('Vehículos y choferes'!$J$2:$J$31,MATCH($D801,'Vehículos y choferes'!$I$2:$I$31,0)),0))+IF($E801="",0,IFERROR(INDEX('Vehículos y choferes'!$J$2:$J$31,MATCH($E801,'Vehículos y choferes'!$I$2:$I$31,0)),0))))</f>
        <v/>
      </c>
      <c r="P801" s="18">
        <f>IF(AND($C801="",$D801=""),"",N($K801)+N($L801)+N($M801)+N($N801)+N($O801))</f>
        <v/>
      </c>
      <c r="Q801" s="18">
        <f>IF(OR($P801="",N($I801)=0),"",$P801/$I801)</f>
        <v/>
      </c>
      <c r="R801" s="18">
        <f>IF(OR($P801="",N($F801)=0),"",$P801/$F801)</f>
        <v/>
      </c>
      <c r="S801" s="21">
        <f>IF(OR($P801="",N($J801)=0),"",$P801/$J801)</f>
        <v/>
      </c>
      <c r="T801" s="22">
        <f>IF($S801="","",IF($S801&lt;=Configuración!$C$3,"En objetivo",IF($S801&lt;=Configuración!$C$4,"Alerta","Crítico")))</f>
        <v/>
      </c>
      <c r="U801" s="18">
        <f>IF(OR($Q801="",N(Configuración!$C$3)=0),"",$Q801/Configuración!$C$3)</f>
        <v/>
      </c>
      <c r="V801" s="22">
        <f>IF(OR($H801="",$I801=""),"",MAX(0,$H801-$I801))</f>
        <v/>
      </c>
      <c r="W801" s="16" t="n"/>
    </row>
  </sheetData>
  <conditionalFormatting sqref="T2:T801">
    <cfRule type="expression" priority="1" dxfId="0">
      <formula>$T2="En objetivo"</formula>
    </cfRule>
    <cfRule type="expression" priority="2" dxfId="1">
      <formula>$T2="Alerta"</formula>
    </cfRule>
    <cfRule type="expression" priority="3" dxfId="2">
      <formula>$T2="Crítico"</formula>
    </cfRule>
  </conditionalFormatting>
  <conditionalFormatting sqref="V2:V801">
    <cfRule type="expression" priority="4" dxfId="3">
      <formula>AND(ISNUMBER($V2),$V2&gt;0)</formula>
    </cfRule>
  </conditionalFormatting>
  <dataValidations count="4">
    <dataValidation sqref="B2:B801" showDropDown="0" showInputMessage="0" showErrorMessage="0" allowBlank="1" type="list">
      <formula1>=Configuración!$B$9:$B$38</formula1>
    </dataValidation>
    <dataValidation sqref="C2:C801" showDropDown="0" showInputMessage="0" showErrorMessage="0" allowBlank="1" type="list">
      <formula1>='Vehículos y choferes'!$A$2:$A$16</formula1>
    </dataValidation>
    <dataValidation sqref="D2:D801" showDropDown="0" showInputMessage="0" showErrorMessage="0" allowBlank="1" type="list">
      <formula1>='Vehículos y choferes'!$I$2:$I$31</formula1>
    </dataValidation>
    <dataValidation sqref="E2:E801" showDropDown="0" showInputMessage="0" showErrorMessage="0" allowBlank="1" type="list">
      <formula1>='Vehículos y choferes'!$I$2:$I$31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AF22"/>
    <outlinePr summaryBelow="1" summaryRight="1"/>
    <pageSetUpPr/>
  </sheetPr>
  <dimension ref="A1:J3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10" customWidth="1" min="3" max="3"/>
    <col width="12" customWidth="1" min="4" max="4"/>
    <col width="12" customWidth="1" min="5" max="5"/>
    <col width="16" customWidth="1" min="6" max="6"/>
    <col width="16" customWidth="1" min="7" max="7"/>
    <col width="14" customWidth="1" min="8" max="8"/>
    <col width="12" customWidth="1" min="9" max="9"/>
    <col width="12" customWidth="1" min="10" max="10"/>
  </cols>
  <sheetData>
    <row r="1">
      <c r="B1" s="9" t="inlineStr">
        <is>
          <t>Costo de reparto por zona</t>
        </is>
      </c>
    </row>
    <row r="3">
      <c r="B3" s="10" t="inlineStr">
        <is>
          <t>Desde</t>
        </is>
      </c>
      <c r="C3" s="23" t="n">
        <v>46296</v>
      </c>
    </row>
    <row r="4">
      <c r="B4" s="10" t="inlineStr">
        <is>
          <t>Hasta</t>
        </is>
      </c>
      <c r="C4" s="23" t="n">
        <v>46326</v>
      </c>
    </row>
    <row r="6" ht="40" customHeight="1">
      <c r="A6" s="15" t="inlineStr">
        <is>
          <t>Zona / recorrido</t>
        </is>
      </c>
      <c r="B6" s="15" t="inlineStr">
        <is>
          <t>Recorridos</t>
        </is>
      </c>
      <c r="C6" s="15" t="inlineStr">
        <is>
          <t>Km</t>
        </is>
      </c>
      <c r="D6" s="15" t="inlineStr">
        <is>
          <t>Paradas entregadas</t>
        </is>
      </c>
      <c r="E6" s="15" t="inlineStr">
        <is>
          <t>Entregas no hechas</t>
        </is>
      </c>
      <c r="F6" s="15" t="inlineStr">
        <is>
          <t>Entregado ($)</t>
        </is>
      </c>
      <c r="G6" s="15" t="inlineStr">
        <is>
          <t>Costo de reparto</t>
        </is>
      </c>
      <c r="H6" s="15" t="inlineStr">
        <is>
          <t>Costo por parada</t>
        </is>
      </c>
      <c r="I6" s="15" t="inlineStr">
        <is>
          <t>% sobre lo entregado</t>
        </is>
      </c>
      <c r="J6" s="15" t="inlineStr">
        <is>
          <t>Semáforo</t>
        </is>
      </c>
    </row>
    <row r="7">
      <c r="A7" s="22">
        <f>IF(Configuración!$B$9="","",Configuración!$B$9)</f>
        <v/>
      </c>
      <c r="B7" s="22">
        <f>IF($A7="","",COUNTIFS(Recorridos!$B$2:$B$801,$A7,Recorridos!$A$2:$A$801,"&gt;="&amp;$C$3,Recorridos!$A$2:$A$801,"&lt;="&amp;$C$4))</f>
        <v/>
      </c>
      <c r="C7" s="24">
        <f>IF($A7="","",SUMIFS(Recorridos!$F$2:$F$801,Recorridos!$B$2:$B$801,$A7,Recorridos!$A$2:$A$801,"&gt;="&amp;$C$3,Recorridos!$A$2:$A$801,"&lt;="&amp;$C$4))</f>
        <v/>
      </c>
      <c r="D7" s="22">
        <f>IF($A7="","",SUMIFS(Recorridos!$I$2:$I$801,Recorridos!$B$2:$B$801,$A7,Recorridos!$A$2:$A$801,"&gt;="&amp;$C$3,Recorridos!$A$2:$A$801,"&lt;="&amp;$C$4))</f>
        <v/>
      </c>
      <c r="E7" s="22">
        <f>IF($A7="","",SUMIFS(Recorridos!$V$2:$V$801,Recorridos!$B$2:$B$801,$A7,Recorridos!$A$2:$A$801,"&gt;="&amp;$C$3,Recorridos!$A$2:$A$801,"&lt;="&amp;$C$4))</f>
        <v/>
      </c>
      <c r="F7" s="18">
        <f>IF($A7="","",SUMIFS(Recorridos!$J$2:$J$801,Recorridos!$B$2:$B$801,$A7,Recorridos!$A$2:$A$801,"&gt;="&amp;$C$3,Recorridos!$A$2:$A$801,"&lt;="&amp;$C$4))</f>
        <v/>
      </c>
      <c r="G7" s="18">
        <f>IF($A7="","",SUMIFS(Recorridos!$P$2:$P$801,Recorridos!$B$2:$B$801,$A7,Recorridos!$A$2:$A$801,"&gt;="&amp;$C$3,Recorridos!$A$2:$A$801,"&lt;="&amp;$C$4))</f>
        <v/>
      </c>
      <c r="H7" s="18">
        <f>IF(OR($A7="",N($D7)=0),"",$G7/$D7)</f>
        <v/>
      </c>
      <c r="I7" s="21">
        <f>IF(OR($A7="",N($F7)=0),"",$G7/$F7)</f>
        <v/>
      </c>
      <c r="J7" s="22">
        <f>IF($I7="","",IF($I7&lt;=Configuración!$C$3,"En objetivo",IF($I7&lt;=Configuración!$C$4,"Alerta","Crítico")))</f>
        <v/>
      </c>
    </row>
    <row r="8">
      <c r="A8" s="22">
        <f>IF(Configuración!$B$10="","",Configuración!$B$10)</f>
        <v/>
      </c>
      <c r="B8" s="22">
        <f>IF($A8="","",COUNTIFS(Recorridos!$B$2:$B$801,$A8,Recorridos!$A$2:$A$801,"&gt;="&amp;$C$3,Recorridos!$A$2:$A$801,"&lt;="&amp;$C$4))</f>
        <v/>
      </c>
      <c r="C8" s="24">
        <f>IF($A8="","",SUMIFS(Recorridos!$F$2:$F$801,Recorridos!$B$2:$B$801,$A8,Recorridos!$A$2:$A$801,"&gt;="&amp;$C$3,Recorridos!$A$2:$A$801,"&lt;="&amp;$C$4))</f>
        <v/>
      </c>
      <c r="D8" s="22">
        <f>IF($A8="","",SUMIFS(Recorridos!$I$2:$I$801,Recorridos!$B$2:$B$801,$A8,Recorridos!$A$2:$A$801,"&gt;="&amp;$C$3,Recorridos!$A$2:$A$801,"&lt;="&amp;$C$4))</f>
        <v/>
      </c>
      <c r="E8" s="22">
        <f>IF($A8="","",SUMIFS(Recorridos!$V$2:$V$801,Recorridos!$B$2:$B$801,$A8,Recorridos!$A$2:$A$801,"&gt;="&amp;$C$3,Recorridos!$A$2:$A$801,"&lt;="&amp;$C$4))</f>
        <v/>
      </c>
      <c r="F8" s="18">
        <f>IF($A8="","",SUMIFS(Recorridos!$J$2:$J$801,Recorridos!$B$2:$B$801,$A8,Recorridos!$A$2:$A$801,"&gt;="&amp;$C$3,Recorridos!$A$2:$A$801,"&lt;="&amp;$C$4))</f>
        <v/>
      </c>
      <c r="G8" s="18">
        <f>IF($A8="","",SUMIFS(Recorridos!$P$2:$P$801,Recorridos!$B$2:$B$801,$A8,Recorridos!$A$2:$A$801,"&gt;="&amp;$C$3,Recorridos!$A$2:$A$801,"&lt;="&amp;$C$4))</f>
        <v/>
      </c>
      <c r="H8" s="18">
        <f>IF(OR($A8="",N($D8)=0),"",$G8/$D8)</f>
        <v/>
      </c>
      <c r="I8" s="21">
        <f>IF(OR($A8="",N($F8)=0),"",$G8/$F8)</f>
        <v/>
      </c>
      <c r="J8" s="22">
        <f>IF($I8="","",IF($I8&lt;=Configuración!$C$3,"En objetivo",IF($I8&lt;=Configuración!$C$4,"Alerta","Crítico")))</f>
        <v/>
      </c>
    </row>
    <row r="9">
      <c r="A9" s="22">
        <f>IF(Configuración!$B$11="","",Configuración!$B$11)</f>
        <v/>
      </c>
      <c r="B9" s="22">
        <f>IF($A9="","",COUNTIFS(Recorridos!$B$2:$B$801,$A9,Recorridos!$A$2:$A$801,"&gt;="&amp;$C$3,Recorridos!$A$2:$A$801,"&lt;="&amp;$C$4))</f>
        <v/>
      </c>
      <c r="C9" s="24">
        <f>IF($A9="","",SUMIFS(Recorridos!$F$2:$F$801,Recorridos!$B$2:$B$801,$A9,Recorridos!$A$2:$A$801,"&gt;="&amp;$C$3,Recorridos!$A$2:$A$801,"&lt;="&amp;$C$4))</f>
        <v/>
      </c>
      <c r="D9" s="22">
        <f>IF($A9="","",SUMIFS(Recorridos!$I$2:$I$801,Recorridos!$B$2:$B$801,$A9,Recorridos!$A$2:$A$801,"&gt;="&amp;$C$3,Recorridos!$A$2:$A$801,"&lt;="&amp;$C$4))</f>
        <v/>
      </c>
      <c r="E9" s="22">
        <f>IF($A9="","",SUMIFS(Recorridos!$V$2:$V$801,Recorridos!$B$2:$B$801,$A9,Recorridos!$A$2:$A$801,"&gt;="&amp;$C$3,Recorridos!$A$2:$A$801,"&lt;="&amp;$C$4))</f>
        <v/>
      </c>
      <c r="F9" s="18">
        <f>IF($A9="","",SUMIFS(Recorridos!$J$2:$J$801,Recorridos!$B$2:$B$801,$A9,Recorridos!$A$2:$A$801,"&gt;="&amp;$C$3,Recorridos!$A$2:$A$801,"&lt;="&amp;$C$4))</f>
        <v/>
      </c>
      <c r="G9" s="18">
        <f>IF($A9="","",SUMIFS(Recorridos!$P$2:$P$801,Recorridos!$B$2:$B$801,$A9,Recorridos!$A$2:$A$801,"&gt;="&amp;$C$3,Recorridos!$A$2:$A$801,"&lt;="&amp;$C$4))</f>
        <v/>
      </c>
      <c r="H9" s="18">
        <f>IF(OR($A9="",N($D9)=0),"",$G9/$D9)</f>
        <v/>
      </c>
      <c r="I9" s="21">
        <f>IF(OR($A9="",N($F9)=0),"",$G9/$F9)</f>
        <v/>
      </c>
      <c r="J9" s="22">
        <f>IF($I9="","",IF($I9&lt;=Configuración!$C$3,"En objetivo",IF($I9&lt;=Configuración!$C$4,"Alerta","Crítico")))</f>
        <v/>
      </c>
    </row>
    <row r="10">
      <c r="A10" s="22">
        <f>IF(Configuración!$B$12="","",Configuración!$B$12)</f>
        <v/>
      </c>
      <c r="B10" s="22">
        <f>IF($A10="","",COUNTIFS(Recorridos!$B$2:$B$801,$A10,Recorridos!$A$2:$A$801,"&gt;="&amp;$C$3,Recorridos!$A$2:$A$801,"&lt;="&amp;$C$4))</f>
        <v/>
      </c>
      <c r="C10" s="24">
        <f>IF($A10="","",SUMIFS(Recorridos!$F$2:$F$801,Recorridos!$B$2:$B$801,$A10,Recorridos!$A$2:$A$801,"&gt;="&amp;$C$3,Recorridos!$A$2:$A$801,"&lt;="&amp;$C$4))</f>
        <v/>
      </c>
      <c r="D10" s="22">
        <f>IF($A10="","",SUMIFS(Recorridos!$I$2:$I$801,Recorridos!$B$2:$B$801,$A10,Recorridos!$A$2:$A$801,"&gt;="&amp;$C$3,Recorridos!$A$2:$A$801,"&lt;="&amp;$C$4))</f>
        <v/>
      </c>
      <c r="E10" s="22">
        <f>IF($A10="","",SUMIFS(Recorridos!$V$2:$V$801,Recorridos!$B$2:$B$801,$A10,Recorridos!$A$2:$A$801,"&gt;="&amp;$C$3,Recorridos!$A$2:$A$801,"&lt;="&amp;$C$4))</f>
        <v/>
      </c>
      <c r="F10" s="18">
        <f>IF($A10="","",SUMIFS(Recorridos!$J$2:$J$801,Recorridos!$B$2:$B$801,$A10,Recorridos!$A$2:$A$801,"&gt;="&amp;$C$3,Recorridos!$A$2:$A$801,"&lt;="&amp;$C$4))</f>
        <v/>
      </c>
      <c r="G10" s="18">
        <f>IF($A10="","",SUMIFS(Recorridos!$P$2:$P$801,Recorridos!$B$2:$B$801,$A10,Recorridos!$A$2:$A$801,"&gt;="&amp;$C$3,Recorridos!$A$2:$A$801,"&lt;="&amp;$C$4))</f>
        <v/>
      </c>
      <c r="H10" s="18">
        <f>IF(OR($A10="",N($D10)=0),"",$G10/$D10)</f>
        <v/>
      </c>
      <c r="I10" s="21">
        <f>IF(OR($A10="",N($F10)=0),"",$G10/$F10)</f>
        <v/>
      </c>
      <c r="J10" s="22">
        <f>IF($I10="","",IF($I10&lt;=Configuración!$C$3,"En objetivo",IF($I10&lt;=Configuración!$C$4,"Alerta","Crítico")))</f>
        <v/>
      </c>
    </row>
    <row r="11">
      <c r="A11" s="22">
        <f>IF(Configuración!$B$13="","",Configuración!$B$13)</f>
        <v/>
      </c>
      <c r="B11" s="22">
        <f>IF($A11="","",COUNTIFS(Recorridos!$B$2:$B$801,$A11,Recorridos!$A$2:$A$801,"&gt;="&amp;$C$3,Recorridos!$A$2:$A$801,"&lt;="&amp;$C$4))</f>
        <v/>
      </c>
      <c r="C11" s="24">
        <f>IF($A11="","",SUMIFS(Recorridos!$F$2:$F$801,Recorridos!$B$2:$B$801,$A11,Recorridos!$A$2:$A$801,"&gt;="&amp;$C$3,Recorridos!$A$2:$A$801,"&lt;="&amp;$C$4))</f>
        <v/>
      </c>
      <c r="D11" s="22">
        <f>IF($A11="","",SUMIFS(Recorridos!$I$2:$I$801,Recorridos!$B$2:$B$801,$A11,Recorridos!$A$2:$A$801,"&gt;="&amp;$C$3,Recorridos!$A$2:$A$801,"&lt;="&amp;$C$4))</f>
        <v/>
      </c>
      <c r="E11" s="22">
        <f>IF($A11="","",SUMIFS(Recorridos!$V$2:$V$801,Recorridos!$B$2:$B$801,$A11,Recorridos!$A$2:$A$801,"&gt;="&amp;$C$3,Recorridos!$A$2:$A$801,"&lt;="&amp;$C$4))</f>
        <v/>
      </c>
      <c r="F11" s="18">
        <f>IF($A11="","",SUMIFS(Recorridos!$J$2:$J$801,Recorridos!$B$2:$B$801,$A11,Recorridos!$A$2:$A$801,"&gt;="&amp;$C$3,Recorridos!$A$2:$A$801,"&lt;="&amp;$C$4))</f>
        <v/>
      </c>
      <c r="G11" s="18">
        <f>IF($A11="","",SUMIFS(Recorridos!$P$2:$P$801,Recorridos!$B$2:$B$801,$A11,Recorridos!$A$2:$A$801,"&gt;="&amp;$C$3,Recorridos!$A$2:$A$801,"&lt;="&amp;$C$4))</f>
        <v/>
      </c>
      <c r="H11" s="18">
        <f>IF(OR($A11="",N($D11)=0),"",$G11/$D11)</f>
        <v/>
      </c>
      <c r="I11" s="21">
        <f>IF(OR($A11="",N($F11)=0),"",$G11/$F11)</f>
        <v/>
      </c>
      <c r="J11" s="22">
        <f>IF($I11="","",IF($I11&lt;=Configuración!$C$3,"En objetivo",IF($I11&lt;=Configuración!$C$4,"Alerta","Crítico")))</f>
        <v/>
      </c>
    </row>
    <row r="12">
      <c r="A12" s="22">
        <f>IF(Configuración!$B$14="","",Configuración!$B$14)</f>
        <v/>
      </c>
      <c r="B12" s="22">
        <f>IF($A12="","",COUNTIFS(Recorridos!$B$2:$B$801,$A12,Recorridos!$A$2:$A$801,"&gt;="&amp;$C$3,Recorridos!$A$2:$A$801,"&lt;="&amp;$C$4))</f>
        <v/>
      </c>
      <c r="C12" s="24">
        <f>IF($A12="","",SUMIFS(Recorridos!$F$2:$F$801,Recorridos!$B$2:$B$801,$A12,Recorridos!$A$2:$A$801,"&gt;="&amp;$C$3,Recorridos!$A$2:$A$801,"&lt;="&amp;$C$4))</f>
        <v/>
      </c>
      <c r="D12" s="22">
        <f>IF($A12="","",SUMIFS(Recorridos!$I$2:$I$801,Recorridos!$B$2:$B$801,$A12,Recorridos!$A$2:$A$801,"&gt;="&amp;$C$3,Recorridos!$A$2:$A$801,"&lt;="&amp;$C$4))</f>
        <v/>
      </c>
      <c r="E12" s="22">
        <f>IF($A12="","",SUMIFS(Recorridos!$V$2:$V$801,Recorridos!$B$2:$B$801,$A12,Recorridos!$A$2:$A$801,"&gt;="&amp;$C$3,Recorridos!$A$2:$A$801,"&lt;="&amp;$C$4))</f>
        <v/>
      </c>
      <c r="F12" s="18">
        <f>IF($A12="","",SUMIFS(Recorridos!$J$2:$J$801,Recorridos!$B$2:$B$801,$A12,Recorridos!$A$2:$A$801,"&gt;="&amp;$C$3,Recorridos!$A$2:$A$801,"&lt;="&amp;$C$4))</f>
        <v/>
      </c>
      <c r="G12" s="18">
        <f>IF($A12="","",SUMIFS(Recorridos!$P$2:$P$801,Recorridos!$B$2:$B$801,$A12,Recorridos!$A$2:$A$801,"&gt;="&amp;$C$3,Recorridos!$A$2:$A$801,"&lt;="&amp;$C$4))</f>
        <v/>
      </c>
      <c r="H12" s="18">
        <f>IF(OR($A12="",N($D12)=0),"",$G12/$D12)</f>
        <v/>
      </c>
      <c r="I12" s="21">
        <f>IF(OR($A12="",N($F12)=0),"",$G12/$F12)</f>
        <v/>
      </c>
      <c r="J12" s="22">
        <f>IF($I12="","",IF($I12&lt;=Configuración!$C$3,"En objetivo",IF($I12&lt;=Configuración!$C$4,"Alerta","Crítico")))</f>
        <v/>
      </c>
    </row>
    <row r="13">
      <c r="A13" s="22">
        <f>IF(Configuración!$B$15="","",Configuración!$B$15)</f>
        <v/>
      </c>
      <c r="B13" s="22">
        <f>IF($A13="","",COUNTIFS(Recorridos!$B$2:$B$801,$A13,Recorridos!$A$2:$A$801,"&gt;="&amp;$C$3,Recorridos!$A$2:$A$801,"&lt;="&amp;$C$4))</f>
        <v/>
      </c>
      <c r="C13" s="24">
        <f>IF($A13="","",SUMIFS(Recorridos!$F$2:$F$801,Recorridos!$B$2:$B$801,$A13,Recorridos!$A$2:$A$801,"&gt;="&amp;$C$3,Recorridos!$A$2:$A$801,"&lt;="&amp;$C$4))</f>
        <v/>
      </c>
      <c r="D13" s="22">
        <f>IF($A13="","",SUMIFS(Recorridos!$I$2:$I$801,Recorridos!$B$2:$B$801,$A13,Recorridos!$A$2:$A$801,"&gt;="&amp;$C$3,Recorridos!$A$2:$A$801,"&lt;="&amp;$C$4))</f>
        <v/>
      </c>
      <c r="E13" s="22">
        <f>IF($A13="","",SUMIFS(Recorridos!$V$2:$V$801,Recorridos!$B$2:$B$801,$A13,Recorridos!$A$2:$A$801,"&gt;="&amp;$C$3,Recorridos!$A$2:$A$801,"&lt;="&amp;$C$4))</f>
        <v/>
      </c>
      <c r="F13" s="18">
        <f>IF($A13="","",SUMIFS(Recorridos!$J$2:$J$801,Recorridos!$B$2:$B$801,$A13,Recorridos!$A$2:$A$801,"&gt;="&amp;$C$3,Recorridos!$A$2:$A$801,"&lt;="&amp;$C$4))</f>
        <v/>
      </c>
      <c r="G13" s="18">
        <f>IF($A13="","",SUMIFS(Recorridos!$P$2:$P$801,Recorridos!$B$2:$B$801,$A13,Recorridos!$A$2:$A$801,"&gt;="&amp;$C$3,Recorridos!$A$2:$A$801,"&lt;="&amp;$C$4))</f>
        <v/>
      </c>
      <c r="H13" s="18">
        <f>IF(OR($A13="",N($D13)=0),"",$G13/$D13)</f>
        <v/>
      </c>
      <c r="I13" s="21">
        <f>IF(OR($A13="",N($F13)=0),"",$G13/$F13)</f>
        <v/>
      </c>
      <c r="J13" s="22">
        <f>IF($I13="","",IF($I13&lt;=Configuración!$C$3,"En objetivo",IF($I13&lt;=Configuración!$C$4,"Alerta","Crítico")))</f>
        <v/>
      </c>
    </row>
    <row r="14">
      <c r="A14" s="22">
        <f>IF(Configuración!$B$16="","",Configuración!$B$16)</f>
        <v/>
      </c>
      <c r="B14" s="22">
        <f>IF($A14="","",COUNTIFS(Recorridos!$B$2:$B$801,$A14,Recorridos!$A$2:$A$801,"&gt;="&amp;$C$3,Recorridos!$A$2:$A$801,"&lt;="&amp;$C$4))</f>
        <v/>
      </c>
      <c r="C14" s="24">
        <f>IF($A14="","",SUMIFS(Recorridos!$F$2:$F$801,Recorridos!$B$2:$B$801,$A14,Recorridos!$A$2:$A$801,"&gt;="&amp;$C$3,Recorridos!$A$2:$A$801,"&lt;="&amp;$C$4))</f>
        <v/>
      </c>
      <c r="D14" s="22">
        <f>IF($A14="","",SUMIFS(Recorridos!$I$2:$I$801,Recorridos!$B$2:$B$801,$A14,Recorridos!$A$2:$A$801,"&gt;="&amp;$C$3,Recorridos!$A$2:$A$801,"&lt;="&amp;$C$4))</f>
        <v/>
      </c>
      <c r="E14" s="22">
        <f>IF($A14="","",SUMIFS(Recorridos!$V$2:$V$801,Recorridos!$B$2:$B$801,$A14,Recorridos!$A$2:$A$801,"&gt;="&amp;$C$3,Recorridos!$A$2:$A$801,"&lt;="&amp;$C$4))</f>
        <v/>
      </c>
      <c r="F14" s="18">
        <f>IF($A14="","",SUMIFS(Recorridos!$J$2:$J$801,Recorridos!$B$2:$B$801,$A14,Recorridos!$A$2:$A$801,"&gt;="&amp;$C$3,Recorridos!$A$2:$A$801,"&lt;="&amp;$C$4))</f>
        <v/>
      </c>
      <c r="G14" s="18">
        <f>IF($A14="","",SUMIFS(Recorridos!$P$2:$P$801,Recorridos!$B$2:$B$801,$A14,Recorridos!$A$2:$A$801,"&gt;="&amp;$C$3,Recorridos!$A$2:$A$801,"&lt;="&amp;$C$4))</f>
        <v/>
      </c>
      <c r="H14" s="18">
        <f>IF(OR($A14="",N($D14)=0),"",$G14/$D14)</f>
        <v/>
      </c>
      <c r="I14" s="21">
        <f>IF(OR($A14="",N($F14)=0),"",$G14/$F14)</f>
        <v/>
      </c>
      <c r="J14" s="22">
        <f>IF($I14="","",IF($I14&lt;=Configuración!$C$3,"En objetivo",IF($I14&lt;=Configuración!$C$4,"Alerta","Crítico")))</f>
        <v/>
      </c>
    </row>
    <row r="15">
      <c r="A15" s="22">
        <f>IF(Configuración!$B$17="","",Configuración!$B$17)</f>
        <v/>
      </c>
      <c r="B15" s="22">
        <f>IF($A15="","",COUNTIFS(Recorridos!$B$2:$B$801,$A15,Recorridos!$A$2:$A$801,"&gt;="&amp;$C$3,Recorridos!$A$2:$A$801,"&lt;="&amp;$C$4))</f>
        <v/>
      </c>
      <c r="C15" s="24">
        <f>IF($A15="","",SUMIFS(Recorridos!$F$2:$F$801,Recorridos!$B$2:$B$801,$A15,Recorridos!$A$2:$A$801,"&gt;="&amp;$C$3,Recorridos!$A$2:$A$801,"&lt;="&amp;$C$4))</f>
        <v/>
      </c>
      <c r="D15" s="22">
        <f>IF($A15="","",SUMIFS(Recorridos!$I$2:$I$801,Recorridos!$B$2:$B$801,$A15,Recorridos!$A$2:$A$801,"&gt;="&amp;$C$3,Recorridos!$A$2:$A$801,"&lt;="&amp;$C$4))</f>
        <v/>
      </c>
      <c r="E15" s="22">
        <f>IF($A15="","",SUMIFS(Recorridos!$V$2:$V$801,Recorridos!$B$2:$B$801,$A15,Recorridos!$A$2:$A$801,"&gt;="&amp;$C$3,Recorridos!$A$2:$A$801,"&lt;="&amp;$C$4))</f>
        <v/>
      </c>
      <c r="F15" s="18">
        <f>IF($A15="","",SUMIFS(Recorridos!$J$2:$J$801,Recorridos!$B$2:$B$801,$A15,Recorridos!$A$2:$A$801,"&gt;="&amp;$C$3,Recorridos!$A$2:$A$801,"&lt;="&amp;$C$4))</f>
        <v/>
      </c>
      <c r="G15" s="18">
        <f>IF($A15="","",SUMIFS(Recorridos!$P$2:$P$801,Recorridos!$B$2:$B$801,$A15,Recorridos!$A$2:$A$801,"&gt;="&amp;$C$3,Recorridos!$A$2:$A$801,"&lt;="&amp;$C$4))</f>
        <v/>
      </c>
      <c r="H15" s="18">
        <f>IF(OR($A15="",N($D15)=0),"",$G15/$D15)</f>
        <v/>
      </c>
      <c r="I15" s="21">
        <f>IF(OR($A15="",N($F15)=0),"",$G15/$F15)</f>
        <v/>
      </c>
      <c r="J15" s="22">
        <f>IF($I15="","",IF($I15&lt;=Configuración!$C$3,"En objetivo",IF($I15&lt;=Configuración!$C$4,"Alerta","Crítico")))</f>
        <v/>
      </c>
    </row>
    <row r="16">
      <c r="A16" s="22">
        <f>IF(Configuración!$B$18="","",Configuración!$B$18)</f>
        <v/>
      </c>
      <c r="B16" s="22">
        <f>IF($A16="","",COUNTIFS(Recorridos!$B$2:$B$801,$A16,Recorridos!$A$2:$A$801,"&gt;="&amp;$C$3,Recorridos!$A$2:$A$801,"&lt;="&amp;$C$4))</f>
        <v/>
      </c>
      <c r="C16" s="24">
        <f>IF($A16="","",SUMIFS(Recorridos!$F$2:$F$801,Recorridos!$B$2:$B$801,$A16,Recorridos!$A$2:$A$801,"&gt;="&amp;$C$3,Recorridos!$A$2:$A$801,"&lt;="&amp;$C$4))</f>
        <v/>
      </c>
      <c r="D16" s="22">
        <f>IF($A16="","",SUMIFS(Recorridos!$I$2:$I$801,Recorridos!$B$2:$B$801,$A16,Recorridos!$A$2:$A$801,"&gt;="&amp;$C$3,Recorridos!$A$2:$A$801,"&lt;="&amp;$C$4))</f>
        <v/>
      </c>
      <c r="E16" s="22">
        <f>IF($A16="","",SUMIFS(Recorridos!$V$2:$V$801,Recorridos!$B$2:$B$801,$A16,Recorridos!$A$2:$A$801,"&gt;="&amp;$C$3,Recorridos!$A$2:$A$801,"&lt;="&amp;$C$4))</f>
        <v/>
      </c>
      <c r="F16" s="18">
        <f>IF($A16="","",SUMIFS(Recorridos!$J$2:$J$801,Recorridos!$B$2:$B$801,$A16,Recorridos!$A$2:$A$801,"&gt;="&amp;$C$3,Recorridos!$A$2:$A$801,"&lt;="&amp;$C$4))</f>
        <v/>
      </c>
      <c r="G16" s="18">
        <f>IF($A16="","",SUMIFS(Recorridos!$P$2:$P$801,Recorridos!$B$2:$B$801,$A16,Recorridos!$A$2:$A$801,"&gt;="&amp;$C$3,Recorridos!$A$2:$A$801,"&lt;="&amp;$C$4))</f>
        <v/>
      </c>
      <c r="H16" s="18">
        <f>IF(OR($A16="",N($D16)=0),"",$G16/$D16)</f>
        <v/>
      </c>
      <c r="I16" s="21">
        <f>IF(OR($A16="",N($F16)=0),"",$G16/$F16)</f>
        <v/>
      </c>
      <c r="J16" s="22">
        <f>IF($I16="","",IF($I16&lt;=Configuración!$C$3,"En objetivo",IF($I16&lt;=Configuración!$C$4,"Alerta","Crítico")))</f>
        <v/>
      </c>
    </row>
    <row r="17">
      <c r="A17" s="22">
        <f>IF(Configuración!$B$19="","",Configuración!$B$19)</f>
        <v/>
      </c>
      <c r="B17" s="22">
        <f>IF($A17="","",COUNTIFS(Recorridos!$B$2:$B$801,$A17,Recorridos!$A$2:$A$801,"&gt;="&amp;$C$3,Recorridos!$A$2:$A$801,"&lt;="&amp;$C$4))</f>
        <v/>
      </c>
      <c r="C17" s="24">
        <f>IF($A17="","",SUMIFS(Recorridos!$F$2:$F$801,Recorridos!$B$2:$B$801,$A17,Recorridos!$A$2:$A$801,"&gt;="&amp;$C$3,Recorridos!$A$2:$A$801,"&lt;="&amp;$C$4))</f>
        <v/>
      </c>
      <c r="D17" s="22">
        <f>IF($A17="","",SUMIFS(Recorridos!$I$2:$I$801,Recorridos!$B$2:$B$801,$A17,Recorridos!$A$2:$A$801,"&gt;="&amp;$C$3,Recorridos!$A$2:$A$801,"&lt;="&amp;$C$4))</f>
        <v/>
      </c>
      <c r="E17" s="22">
        <f>IF($A17="","",SUMIFS(Recorridos!$V$2:$V$801,Recorridos!$B$2:$B$801,$A17,Recorridos!$A$2:$A$801,"&gt;="&amp;$C$3,Recorridos!$A$2:$A$801,"&lt;="&amp;$C$4))</f>
        <v/>
      </c>
      <c r="F17" s="18">
        <f>IF($A17="","",SUMIFS(Recorridos!$J$2:$J$801,Recorridos!$B$2:$B$801,$A17,Recorridos!$A$2:$A$801,"&gt;="&amp;$C$3,Recorridos!$A$2:$A$801,"&lt;="&amp;$C$4))</f>
        <v/>
      </c>
      <c r="G17" s="18">
        <f>IF($A17="","",SUMIFS(Recorridos!$P$2:$P$801,Recorridos!$B$2:$B$801,$A17,Recorridos!$A$2:$A$801,"&gt;="&amp;$C$3,Recorridos!$A$2:$A$801,"&lt;="&amp;$C$4))</f>
        <v/>
      </c>
      <c r="H17" s="18">
        <f>IF(OR($A17="",N($D17)=0),"",$G17/$D17)</f>
        <v/>
      </c>
      <c r="I17" s="21">
        <f>IF(OR($A17="",N($F17)=0),"",$G17/$F17)</f>
        <v/>
      </c>
      <c r="J17" s="22">
        <f>IF($I17="","",IF($I17&lt;=Configuración!$C$3,"En objetivo",IF($I17&lt;=Configuración!$C$4,"Alerta","Crítico")))</f>
        <v/>
      </c>
    </row>
    <row r="18">
      <c r="A18" s="22">
        <f>IF(Configuración!$B$20="","",Configuración!$B$20)</f>
        <v/>
      </c>
      <c r="B18" s="22">
        <f>IF($A18="","",COUNTIFS(Recorridos!$B$2:$B$801,$A18,Recorridos!$A$2:$A$801,"&gt;="&amp;$C$3,Recorridos!$A$2:$A$801,"&lt;="&amp;$C$4))</f>
        <v/>
      </c>
      <c r="C18" s="24">
        <f>IF($A18="","",SUMIFS(Recorridos!$F$2:$F$801,Recorridos!$B$2:$B$801,$A18,Recorridos!$A$2:$A$801,"&gt;="&amp;$C$3,Recorridos!$A$2:$A$801,"&lt;="&amp;$C$4))</f>
        <v/>
      </c>
      <c r="D18" s="22">
        <f>IF($A18="","",SUMIFS(Recorridos!$I$2:$I$801,Recorridos!$B$2:$B$801,$A18,Recorridos!$A$2:$A$801,"&gt;="&amp;$C$3,Recorridos!$A$2:$A$801,"&lt;="&amp;$C$4))</f>
        <v/>
      </c>
      <c r="E18" s="22">
        <f>IF($A18="","",SUMIFS(Recorridos!$V$2:$V$801,Recorridos!$B$2:$B$801,$A18,Recorridos!$A$2:$A$801,"&gt;="&amp;$C$3,Recorridos!$A$2:$A$801,"&lt;="&amp;$C$4))</f>
        <v/>
      </c>
      <c r="F18" s="18">
        <f>IF($A18="","",SUMIFS(Recorridos!$J$2:$J$801,Recorridos!$B$2:$B$801,$A18,Recorridos!$A$2:$A$801,"&gt;="&amp;$C$3,Recorridos!$A$2:$A$801,"&lt;="&amp;$C$4))</f>
        <v/>
      </c>
      <c r="G18" s="18">
        <f>IF($A18="","",SUMIFS(Recorridos!$P$2:$P$801,Recorridos!$B$2:$B$801,$A18,Recorridos!$A$2:$A$801,"&gt;="&amp;$C$3,Recorridos!$A$2:$A$801,"&lt;="&amp;$C$4))</f>
        <v/>
      </c>
      <c r="H18" s="18">
        <f>IF(OR($A18="",N($D18)=0),"",$G18/$D18)</f>
        <v/>
      </c>
      <c r="I18" s="21">
        <f>IF(OR($A18="",N($F18)=0),"",$G18/$F18)</f>
        <v/>
      </c>
      <c r="J18" s="22">
        <f>IF($I18="","",IF($I18&lt;=Configuración!$C$3,"En objetivo",IF($I18&lt;=Configuración!$C$4,"Alerta","Crítico")))</f>
        <v/>
      </c>
    </row>
    <row r="19">
      <c r="A19" s="22">
        <f>IF(Configuración!$B$21="","",Configuración!$B$21)</f>
        <v/>
      </c>
      <c r="B19" s="22">
        <f>IF($A19="","",COUNTIFS(Recorridos!$B$2:$B$801,$A19,Recorridos!$A$2:$A$801,"&gt;="&amp;$C$3,Recorridos!$A$2:$A$801,"&lt;="&amp;$C$4))</f>
        <v/>
      </c>
      <c r="C19" s="24">
        <f>IF($A19="","",SUMIFS(Recorridos!$F$2:$F$801,Recorridos!$B$2:$B$801,$A19,Recorridos!$A$2:$A$801,"&gt;="&amp;$C$3,Recorridos!$A$2:$A$801,"&lt;="&amp;$C$4))</f>
        <v/>
      </c>
      <c r="D19" s="22">
        <f>IF($A19="","",SUMIFS(Recorridos!$I$2:$I$801,Recorridos!$B$2:$B$801,$A19,Recorridos!$A$2:$A$801,"&gt;="&amp;$C$3,Recorridos!$A$2:$A$801,"&lt;="&amp;$C$4))</f>
        <v/>
      </c>
      <c r="E19" s="22">
        <f>IF($A19="","",SUMIFS(Recorridos!$V$2:$V$801,Recorridos!$B$2:$B$801,$A19,Recorridos!$A$2:$A$801,"&gt;="&amp;$C$3,Recorridos!$A$2:$A$801,"&lt;="&amp;$C$4))</f>
        <v/>
      </c>
      <c r="F19" s="18">
        <f>IF($A19="","",SUMIFS(Recorridos!$J$2:$J$801,Recorridos!$B$2:$B$801,$A19,Recorridos!$A$2:$A$801,"&gt;="&amp;$C$3,Recorridos!$A$2:$A$801,"&lt;="&amp;$C$4))</f>
        <v/>
      </c>
      <c r="G19" s="18">
        <f>IF($A19="","",SUMIFS(Recorridos!$P$2:$P$801,Recorridos!$B$2:$B$801,$A19,Recorridos!$A$2:$A$801,"&gt;="&amp;$C$3,Recorridos!$A$2:$A$801,"&lt;="&amp;$C$4))</f>
        <v/>
      </c>
      <c r="H19" s="18">
        <f>IF(OR($A19="",N($D19)=0),"",$G19/$D19)</f>
        <v/>
      </c>
      <c r="I19" s="21">
        <f>IF(OR($A19="",N($F19)=0),"",$G19/$F19)</f>
        <v/>
      </c>
      <c r="J19" s="22">
        <f>IF($I19="","",IF($I19&lt;=Configuración!$C$3,"En objetivo",IF($I19&lt;=Configuración!$C$4,"Alerta","Crítico")))</f>
        <v/>
      </c>
    </row>
    <row r="20">
      <c r="A20" s="22">
        <f>IF(Configuración!$B$22="","",Configuración!$B$22)</f>
        <v/>
      </c>
      <c r="B20" s="22">
        <f>IF($A20="","",COUNTIFS(Recorridos!$B$2:$B$801,$A20,Recorridos!$A$2:$A$801,"&gt;="&amp;$C$3,Recorridos!$A$2:$A$801,"&lt;="&amp;$C$4))</f>
        <v/>
      </c>
      <c r="C20" s="24">
        <f>IF($A20="","",SUMIFS(Recorridos!$F$2:$F$801,Recorridos!$B$2:$B$801,$A20,Recorridos!$A$2:$A$801,"&gt;="&amp;$C$3,Recorridos!$A$2:$A$801,"&lt;="&amp;$C$4))</f>
        <v/>
      </c>
      <c r="D20" s="22">
        <f>IF($A20="","",SUMIFS(Recorridos!$I$2:$I$801,Recorridos!$B$2:$B$801,$A20,Recorridos!$A$2:$A$801,"&gt;="&amp;$C$3,Recorridos!$A$2:$A$801,"&lt;="&amp;$C$4))</f>
        <v/>
      </c>
      <c r="E20" s="22">
        <f>IF($A20="","",SUMIFS(Recorridos!$V$2:$V$801,Recorridos!$B$2:$B$801,$A20,Recorridos!$A$2:$A$801,"&gt;="&amp;$C$3,Recorridos!$A$2:$A$801,"&lt;="&amp;$C$4))</f>
        <v/>
      </c>
      <c r="F20" s="18">
        <f>IF($A20="","",SUMIFS(Recorridos!$J$2:$J$801,Recorridos!$B$2:$B$801,$A20,Recorridos!$A$2:$A$801,"&gt;="&amp;$C$3,Recorridos!$A$2:$A$801,"&lt;="&amp;$C$4))</f>
        <v/>
      </c>
      <c r="G20" s="18">
        <f>IF($A20="","",SUMIFS(Recorridos!$P$2:$P$801,Recorridos!$B$2:$B$801,$A20,Recorridos!$A$2:$A$801,"&gt;="&amp;$C$3,Recorridos!$A$2:$A$801,"&lt;="&amp;$C$4))</f>
        <v/>
      </c>
      <c r="H20" s="18">
        <f>IF(OR($A20="",N($D20)=0),"",$G20/$D20)</f>
        <v/>
      </c>
      <c r="I20" s="21">
        <f>IF(OR($A20="",N($F20)=0),"",$G20/$F20)</f>
        <v/>
      </c>
      <c r="J20" s="22">
        <f>IF($I20="","",IF($I20&lt;=Configuración!$C$3,"En objetivo",IF($I20&lt;=Configuración!$C$4,"Alerta","Crítico")))</f>
        <v/>
      </c>
    </row>
    <row r="21">
      <c r="A21" s="22">
        <f>IF(Configuración!$B$23="","",Configuración!$B$23)</f>
        <v/>
      </c>
      <c r="B21" s="22">
        <f>IF($A21="","",COUNTIFS(Recorridos!$B$2:$B$801,$A21,Recorridos!$A$2:$A$801,"&gt;="&amp;$C$3,Recorridos!$A$2:$A$801,"&lt;="&amp;$C$4))</f>
        <v/>
      </c>
      <c r="C21" s="24">
        <f>IF($A21="","",SUMIFS(Recorridos!$F$2:$F$801,Recorridos!$B$2:$B$801,$A21,Recorridos!$A$2:$A$801,"&gt;="&amp;$C$3,Recorridos!$A$2:$A$801,"&lt;="&amp;$C$4))</f>
        <v/>
      </c>
      <c r="D21" s="22">
        <f>IF($A21="","",SUMIFS(Recorridos!$I$2:$I$801,Recorridos!$B$2:$B$801,$A21,Recorridos!$A$2:$A$801,"&gt;="&amp;$C$3,Recorridos!$A$2:$A$801,"&lt;="&amp;$C$4))</f>
        <v/>
      </c>
      <c r="E21" s="22">
        <f>IF($A21="","",SUMIFS(Recorridos!$V$2:$V$801,Recorridos!$B$2:$B$801,$A21,Recorridos!$A$2:$A$801,"&gt;="&amp;$C$3,Recorridos!$A$2:$A$801,"&lt;="&amp;$C$4))</f>
        <v/>
      </c>
      <c r="F21" s="18">
        <f>IF($A21="","",SUMIFS(Recorridos!$J$2:$J$801,Recorridos!$B$2:$B$801,$A21,Recorridos!$A$2:$A$801,"&gt;="&amp;$C$3,Recorridos!$A$2:$A$801,"&lt;="&amp;$C$4))</f>
        <v/>
      </c>
      <c r="G21" s="18">
        <f>IF($A21="","",SUMIFS(Recorridos!$P$2:$P$801,Recorridos!$B$2:$B$801,$A21,Recorridos!$A$2:$A$801,"&gt;="&amp;$C$3,Recorridos!$A$2:$A$801,"&lt;="&amp;$C$4))</f>
        <v/>
      </c>
      <c r="H21" s="18">
        <f>IF(OR($A21="",N($D21)=0),"",$G21/$D21)</f>
        <v/>
      </c>
      <c r="I21" s="21">
        <f>IF(OR($A21="",N($F21)=0),"",$G21/$F21)</f>
        <v/>
      </c>
      <c r="J21" s="22">
        <f>IF($I21="","",IF($I21&lt;=Configuración!$C$3,"En objetivo",IF($I21&lt;=Configuración!$C$4,"Alerta","Crítico")))</f>
        <v/>
      </c>
    </row>
    <row r="22">
      <c r="A22" s="22">
        <f>IF(Configuración!$B$24="","",Configuración!$B$24)</f>
        <v/>
      </c>
      <c r="B22" s="22">
        <f>IF($A22="","",COUNTIFS(Recorridos!$B$2:$B$801,$A22,Recorridos!$A$2:$A$801,"&gt;="&amp;$C$3,Recorridos!$A$2:$A$801,"&lt;="&amp;$C$4))</f>
        <v/>
      </c>
      <c r="C22" s="24">
        <f>IF($A22="","",SUMIFS(Recorridos!$F$2:$F$801,Recorridos!$B$2:$B$801,$A22,Recorridos!$A$2:$A$801,"&gt;="&amp;$C$3,Recorridos!$A$2:$A$801,"&lt;="&amp;$C$4))</f>
        <v/>
      </c>
      <c r="D22" s="22">
        <f>IF($A22="","",SUMIFS(Recorridos!$I$2:$I$801,Recorridos!$B$2:$B$801,$A22,Recorridos!$A$2:$A$801,"&gt;="&amp;$C$3,Recorridos!$A$2:$A$801,"&lt;="&amp;$C$4))</f>
        <v/>
      </c>
      <c r="E22" s="22">
        <f>IF($A22="","",SUMIFS(Recorridos!$V$2:$V$801,Recorridos!$B$2:$B$801,$A22,Recorridos!$A$2:$A$801,"&gt;="&amp;$C$3,Recorridos!$A$2:$A$801,"&lt;="&amp;$C$4))</f>
        <v/>
      </c>
      <c r="F22" s="18">
        <f>IF($A22="","",SUMIFS(Recorridos!$J$2:$J$801,Recorridos!$B$2:$B$801,$A22,Recorridos!$A$2:$A$801,"&gt;="&amp;$C$3,Recorridos!$A$2:$A$801,"&lt;="&amp;$C$4))</f>
        <v/>
      </c>
      <c r="G22" s="18">
        <f>IF($A22="","",SUMIFS(Recorridos!$P$2:$P$801,Recorridos!$B$2:$B$801,$A22,Recorridos!$A$2:$A$801,"&gt;="&amp;$C$3,Recorridos!$A$2:$A$801,"&lt;="&amp;$C$4))</f>
        <v/>
      </c>
      <c r="H22" s="18">
        <f>IF(OR($A22="",N($D22)=0),"",$G22/$D22)</f>
        <v/>
      </c>
      <c r="I22" s="21">
        <f>IF(OR($A22="",N($F22)=0),"",$G22/$F22)</f>
        <v/>
      </c>
      <c r="J22" s="22">
        <f>IF($I22="","",IF($I22&lt;=Configuración!$C$3,"En objetivo",IF($I22&lt;=Configuración!$C$4,"Alerta","Crítico")))</f>
        <v/>
      </c>
    </row>
    <row r="23">
      <c r="A23" s="22">
        <f>IF(Configuración!$B$25="","",Configuración!$B$25)</f>
        <v/>
      </c>
      <c r="B23" s="22">
        <f>IF($A23="","",COUNTIFS(Recorridos!$B$2:$B$801,$A23,Recorridos!$A$2:$A$801,"&gt;="&amp;$C$3,Recorridos!$A$2:$A$801,"&lt;="&amp;$C$4))</f>
        <v/>
      </c>
      <c r="C23" s="24">
        <f>IF($A23="","",SUMIFS(Recorridos!$F$2:$F$801,Recorridos!$B$2:$B$801,$A23,Recorridos!$A$2:$A$801,"&gt;="&amp;$C$3,Recorridos!$A$2:$A$801,"&lt;="&amp;$C$4))</f>
        <v/>
      </c>
      <c r="D23" s="22">
        <f>IF($A23="","",SUMIFS(Recorridos!$I$2:$I$801,Recorridos!$B$2:$B$801,$A23,Recorridos!$A$2:$A$801,"&gt;="&amp;$C$3,Recorridos!$A$2:$A$801,"&lt;="&amp;$C$4))</f>
        <v/>
      </c>
      <c r="E23" s="22">
        <f>IF($A23="","",SUMIFS(Recorridos!$V$2:$V$801,Recorridos!$B$2:$B$801,$A23,Recorridos!$A$2:$A$801,"&gt;="&amp;$C$3,Recorridos!$A$2:$A$801,"&lt;="&amp;$C$4))</f>
        <v/>
      </c>
      <c r="F23" s="18">
        <f>IF($A23="","",SUMIFS(Recorridos!$J$2:$J$801,Recorridos!$B$2:$B$801,$A23,Recorridos!$A$2:$A$801,"&gt;="&amp;$C$3,Recorridos!$A$2:$A$801,"&lt;="&amp;$C$4))</f>
        <v/>
      </c>
      <c r="G23" s="18">
        <f>IF($A23="","",SUMIFS(Recorridos!$P$2:$P$801,Recorridos!$B$2:$B$801,$A23,Recorridos!$A$2:$A$801,"&gt;="&amp;$C$3,Recorridos!$A$2:$A$801,"&lt;="&amp;$C$4))</f>
        <v/>
      </c>
      <c r="H23" s="18">
        <f>IF(OR($A23="",N($D23)=0),"",$G23/$D23)</f>
        <v/>
      </c>
      <c r="I23" s="21">
        <f>IF(OR($A23="",N($F23)=0),"",$G23/$F23)</f>
        <v/>
      </c>
      <c r="J23" s="22">
        <f>IF($I23="","",IF($I23&lt;=Configuración!$C$3,"En objetivo",IF($I23&lt;=Configuración!$C$4,"Alerta","Crítico")))</f>
        <v/>
      </c>
    </row>
    <row r="24">
      <c r="A24" s="22">
        <f>IF(Configuración!$B$26="","",Configuración!$B$26)</f>
        <v/>
      </c>
      <c r="B24" s="22">
        <f>IF($A24="","",COUNTIFS(Recorridos!$B$2:$B$801,$A24,Recorridos!$A$2:$A$801,"&gt;="&amp;$C$3,Recorridos!$A$2:$A$801,"&lt;="&amp;$C$4))</f>
        <v/>
      </c>
      <c r="C24" s="24">
        <f>IF($A24="","",SUMIFS(Recorridos!$F$2:$F$801,Recorridos!$B$2:$B$801,$A24,Recorridos!$A$2:$A$801,"&gt;="&amp;$C$3,Recorridos!$A$2:$A$801,"&lt;="&amp;$C$4))</f>
        <v/>
      </c>
      <c r="D24" s="22">
        <f>IF($A24="","",SUMIFS(Recorridos!$I$2:$I$801,Recorridos!$B$2:$B$801,$A24,Recorridos!$A$2:$A$801,"&gt;="&amp;$C$3,Recorridos!$A$2:$A$801,"&lt;="&amp;$C$4))</f>
        <v/>
      </c>
      <c r="E24" s="22">
        <f>IF($A24="","",SUMIFS(Recorridos!$V$2:$V$801,Recorridos!$B$2:$B$801,$A24,Recorridos!$A$2:$A$801,"&gt;="&amp;$C$3,Recorridos!$A$2:$A$801,"&lt;="&amp;$C$4))</f>
        <v/>
      </c>
      <c r="F24" s="18">
        <f>IF($A24="","",SUMIFS(Recorridos!$J$2:$J$801,Recorridos!$B$2:$B$801,$A24,Recorridos!$A$2:$A$801,"&gt;="&amp;$C$3,Recorridos!$A$2:$A$801,"&lt;="&amp;$C$4))</f>
        <v/>
      </c>
      <c r="G24" s="18">
        <f>IF($A24="","",SUMIFS(Recorridos!$P$2:$P$801,Recorridos!$B$2:$B$801,$A24,Recorridos!$A$2:$A$801,"&gt;="&amp;$C$3,Recorridos!$A$2:$A$801,"&lt;="&amp;$C$4))</f>
        <v/>
      </c>
      <c r="H24" s="18">
        <f>IF(OR($A24="",N($D24)=0),"",$G24/$D24)</f>
        <v/>
      </c>
      <c r="I24" s="21">
        <f>IF(OR($A24="",N($F24)=0),"",$G24/$F24)</f>
        <v/>
      </c>
      <c r="J24" s="22">
        <f>IF($I24="","",IF($I24&lt;=Configuración!$C$3,"En objetivo",IF($I24&lt;=Configuración!$C$4,"Alerta","Crítico")))</f>
        <v/>
      </c>
    </row>
    <row r="25">
      <c r="A25" s="22">
        <f>IF(Configuración!$B$27="","",Configuración!$B$27)</f>
        <v/>
      </c>
      <c r="B25" s="22">
        <f>IF($A25="","",COUNTIFS(Recorridos!$B$2:$B$801,$A25,Recorridos!$A$2:$A$801,"&gt;="&amp;$C$3,Recorridos!$A$2:$A$801,"&lt;="&amp;$C$4))</f>
        <v/>
      </c>
      <c r="C25" s="24">
        <f>IF($A25="","",SUMIFS(Recorridos!$F$2:$F$801,Recorridos!$B$2:$B$801,$A25,Recorridos!$A$2:$A$801,"&gt;="&amp;$C$3,Recorridos!$A$2:$A$801,"&lt;="&amp;$C$4))</f>
        <v/>
      </c>
      <c r="D25" s="22">
        <f>IF($A25="","",SUMIFS(Recorridos!$I$2:$I$801,Recorridos!$B$2:$B$801,$A25,Recorridos!$A$2:$A$801,"&gt;="&amp;$C$3,Recorridos!$A$2:$A$801,"&lt;="&amp;$C$4))</f>
        <v/>
      </c>
      <c r="E25" s="22">
        <f>IF($A25="","",SUMIFS(Recorridos!$V$2:$V$801,Recorridos!$B$2:$B$801,$A25,Recorridos!$A$2:$A$801,"&gt;="&amp;$C$3,Recorridos!$A$2:$A$801,"&lt;="&amp;$C$4))</f>
        <v/>
      </c>
      <c r="F25" s="18">
        <f>IF($A25="","",SUMIFS(Recorridos!$J$2:$J$801,Recorridos!$B$2:$B$801,$A25,Recorridos!$A$2:$A$801,"&gt;="&amp;$C$3,Recorridos!$A$2:$A$801,"&lt;="&amp;$C$4))</f>
        <v/>
      </c>
      <c r="G25" s="18">
        <f>IF($A25="","",SUMIFS(Recorridos!$P$2:$P$801,Recorridos!$B$2:$B$801,$A25,Recorridos!$A$2:$A$801,"&gt;="&amp;$C$3,Recorridos!$A$2:$A$801,"&lt;="&amp;$C$4))</f>
        <v/>
      </c>
      <c r="H25" s="18">
        <f>IF(OR($A25="",N($D25)=0),"",$G25/$D25)</f>
        <v/>
      </c>
      <c r="I25" s="21">
        <f>IF(OR($A25="",N($F25)=0),"",$G25/$F25)</f>
        <v/>
      </c>
      <c r="J25" s="22">
        <f>IF($I25="","",IF($I25&lt;=Configuración!$C$3,"En objetivo",IF($I25&lt;=Configuración!$C$4,"Alerta","Crítico")))</f>
        <v/>
      </c>
    </row>
    <row r="26">
      <c r="A26" s="22">
        <f>IF(Configuración!$B$28="","",Configuración!$B$28)</f>
        <v/>
      </c>
      <c r="B26" s="22">
        <f>IF($A26="","",COUNTIFS(Recorridos!$B$2:$B$801,$A26,Recorridos!$A$2:$A$801,"&gt;="&amp;$C$3,Recorridos!$A$2:$A$801,"&lt;="&amp;$C$4))</f>
        <v/>
      </c>
      <c r="C26" s="24">
        <f>IF($A26="","",SUMIFS(Recorridos!$F$2:$F$801,Recorridos!$B$2:$B$801,$A26,Recorridos!$A$2:$A$801,"&gt;="&amp;$C$3,Recorridos!$A$2:$A$801,"&lt;="&amp;$C$4))</f>
        <v/>
      </c>
      <c r="D26" s="22">
        <f>IF($A26="","",SUMIFS(Recorridos!$I$2:$I$801,Recorridos!$B$2:$B$801,$A26,Recorridos!$A$2:$A$801,"&gt;="&amp;$C$3,Recorridos!$A$2:$A$801,"&lt;="&amp;$C$4))</f>
        <v/>
      </c>
      <c r="E26" s="22">
        <f>IF($A26="","",SUMIFS(Recorridos!$V$2:$V$801,Recorridos!$B$2:$B$801,$A26,Recorridos!$A$2:$A$801,"&gt;="&amp;$C$3,Recorridos!$A$2:$A$801,"&lt;="&amp;$C$4))</f>
        <v/>
      </c>
      <c r="F26" s="18">
        <f>IF($A26="","",SUMIFS(Recorridos!$J$2:$J$801,Recorridos!$B$2:$B$801,$A26,Recorridos!$A$2:$A$801,"&gt;="&amp;$C$3,Recorridos!$A$2:$A$801,"&lt;="&amp;$C$4))</f>
        <v/>
      </c>
      <c r="G26" s="18">
        <f>IF($A26="","",SUMIFS(Recorridos!$P$2:$P$801,Recorridos!$B$2:$B$801,$A26,Recorridos!$A$2:$A$801,"&gt;="&amp;$C$3,Recorridos!$A$2:$A$801,"&lt;="&amp;$C$4))</f>
        <v/>
      </c>
      <c r="H26" s="18">
        <f>IF(OR($A26="",N($D26)=0),"",$G26/$D26)</f>
        <v/>
      </c>
      <c r="I26" s="21">
        <f>IF(OR($A26="",N($F26)=0),"",$G26/$F26)</f>
        <v/>
      </c>
      <c r="J26" s="22">
        <f>IF($I26="","",IF($I26&lt;=Configuración!$C$3,"En objetivo",IF($I26&lt;=Configuración!$C$4,"Alerta","Crítico")))</f>
        <v/>
      </c>
    </row>
    <row r="27">
      <c r="A27" s="22">
        <f>IF(Configuración!$B$29="","",Configuración!$B$29)</f>
        <v/>
      </c>
      <c r="B27" s="22">
        <f>IF($A27="","",COUNTIFS(Recorridos!$B$2:$B$801,$A27,Recorridos!$A$2:$A$801,"&gt;="&amp;$C$3,Recorridos!$A$2:$A$801,"&lt;="&amp;$C$4))</f>
        <v/>
      </c>
      <c r="C27" s="24">
        <f>IF($A27="","",SUMIFS(Recorridos!$F$2:$F$801,Recorridos!$B$2:$B$801,$A27,Recorridos!$A$2:$A$801,"&gt;="&amp;$C$3,Recorridos!$A$2:$A$801,"&lt;="&amp;$C$4))</f>
        <v/>
      </c>
      <c r="D27" s="22">
        <f>IF($A27="","",SUMIFS(Recorridos!$I$2:$I$801,Recorridos!$B$2:$B$801,$A27,Recorridos!$A$2:$A$801,"&gt;="&amp;$C$3,Recorridos!$A$2:$A$801,"&lt;="&amp;$C$4))</f>
        <v/>
      </c>
      <c r="E27" s="22">
        <f>IF($A27="","",SUMIFS(Recorridos!$V$2:$V$801,Recorridos!$B$2:$B$801,$A27,Recorridos!$A$2:$A$801,"&gt;="&amp;$C$3,Recorridos!$A$2:$A$801,"&lt;="&amp;$C$4))</f>
        <v/>
      </c>
      <c r="F27" s="18">
        <f>IF($A27="","",SUMIFS(Recorridos!$J$2:$J$801,Recorridos!$B$2:$B$801,$A27,Recorridos!$A$2:$A$801,"&gt;="&amp;$C$3,Recorridos!$A$2:$A$801,"&lt;="&amp;$C$4))</f>
        <v/>
      </c>
      <c r="G27" s="18">
        <f>IF($A27="","",SUMIFS(Recorridos!$P$2:$P$801,Recorridos!$B$2:$B$801,$A27,Recorridos!$A$2:$A$801,"&gt;="&amp;$C$3,Recorridos!$A$2:$A$801,"&lt;="&amp;$C$4))</f>
        <v/>
      </c>
      <c r="H27" s="18">
        <f>IF(OR($A27="",N($D27)=0),"",$G27/$D27)</f>
        <v/>
      </c>
      <c r="I27" s="21">
        <f>IF(OR($A27="",N($F27)=0),"",$G27/$F27)</f>
        <v/>
      </c>
      <c r="J27" s="22">
        <f>IF($I27="","",IF($I27&lt;=Configuración!$C$3,"En objetivo",IF($I27&lt;=Configuración!$C$4,"Alerta","Crítico")))</f>
        <v/>
      </c>
    </row>
    <row r="28">
      <c r="A28" s="22">
        <f>IF(Configuración!$B$30="","",Configuración!$B$30)</f>
        <v/>
      </c>
      <c r="B28" s="22">
        <f>IF($A28="","",COUNTIFS(Recorridos!$B$2:$B$801,$A28,Recorridos!$A$2:$A$801,"&gt;="&amp;$C$3,Recorridos!$A$2:$A$801,"&lt;="&amp;$C$4))</f>
        <v/>
      </c>
      <c r="C28" s="24">
        <f>IF($A28="","",SUMIFS(Recorridos!$F$2:$F$801,Recorridos!$B$2:$B$801,$A28,Recorridos!$A$2:$A$801,"&gt;="&amp;$C$3,Recorridos!$A$2:$A$801,"&lt;="&amp;$C$4))</f>
        <v/>
      </c>
      <c r="D28" s="22">
        <f>IF($A28="","",SUMIFS(Recorridos!$I$2:$I$801,Recorridos!$B$2:$B$801,$A28,Recorridos!$A$2:$A$801,"&gt;="&amp;$C$3,Recorridos!$A$2:$A$801,"&lt;="&amp;$C$4))</f>
        <v/>
      </c>
      <c r="E28" s="22">
        <f>IF($A28="","",SUMIFS(Recorridos!$V$2:$V$801,Recorridos!$B$2:$B$801,$A28,Recorridos!$A$2:$A$801,"&gt;="&amp;$C$3,Recorridos!$A$2:$A$801,"&lt;="&amp;$C$4))</f>
        <v/>
      </c>
      <c r="F28" s="18">
        <f>IF($A28="","",SUMIFS(Recorridos!$J$2:$J$801,Recorridos!$B$2:$B$801,$A28,Recorridos!$A$2:$A$801,"&gt;="&amp;$C$3,Recorridos!$A$2:$A$801,"&lt;="&amp;$C$4))</f>
        <v/>
      </c>
      <c r="G28" s="18">
        <f>IF($A28="","",SUMIFS(Recorridos!$P$2:$P$801,Recorridos!$B$2:$B$801,$A28,Recorridos!$A$2:$A$801,"&gt;="&amp;$C$3,Recorridos!$A$2:$A$801,"&lt;="&amp;$C$4))</f>
        <v/>
      </c>
      <c r="H28" s="18">
        <f>IF(OR($A28="",N($D28)=0),"",$G28/$D28)</f>
        <v/>
      </c>
      <c r="I28" s="21">
        <f>IF(OR($A28="",N($F28)=0),"",$G28/$F28)</f>
        <v/>
      </c>
      <c r="J28" s="22">
        <f>IF($I28="","",IF($I28&lt;=Configuración!$C$3,"En objetivo",IF($I28&lt;=Configuración!$C$4,"Alerta","Crítico")))</f>
        <v/>
      </c>
    </row>
    <row r="29">
      <c r="A29" s="22">
        <f>IF(Configuración!$B$31="","",Configuración!$B$31)</f>
        <v/>
      </c>
      <c r="B29" s="22">
        <f>IF($A29="","",COUNTIFS(Recorridos!$B$2:$B$801,$A29,Recorridos!$A$2:$A$801,"&gt;="&amp;$C$3,Recorridos!$A$2:$A$801,"&lt;="&amp;$C$4))</f>
        <v/>
      </c>
      <c r="C29" s="24">
        <f>IF($A29="","",SUMIFS(Recorridos!$F$2:$F$801,Recorridos!$B$2:$B$801,$A29,Recorridos!$A$2:$A$801,"&gt;="&amp;$C$3,Recorridos!$A$2:$A$801,"&lt;="&amp;$C$4))</f>
        <v/>
      </c>
      <c r="D29" s="22">
        <f>IF($A29="","",SUMIFS(Recorridos!$I$2:$I$801,Recorridos!$B$2:$B$801,$A29,Recorridos!$A$2:$A$801,"&gt;="&amp;$C$3,Recorridos!$A$2:$A$801,"&lt;="&amp;$C$4))</f>
        <v/>
      </c>
      <c r="E29" s="22">
        <f>IF($A29="","",SUMIFS(Recorridos!$V$2:$V$801,Recorridos!$B$2:$B$801,$A29,Recorridos!$A$2:$A$801,"&gt;="&amp;$C$3,Recorridos!$A$2:$A$801,"&lt;="&amp;$C$4))</f>
        <v/>
      </c>
      <c r="F29" s="18">
        <f>IF($A29="","",SUMIFS(Recorridos!$J$2:$J$801,Recorridos!$B$2:$B$801,$A29,Recorridos!$A$2:$A$801,"&gt;="&amp;$C$3,Recorridos!$A$2:$A$801,"&lt;="&amp;$C$4))</f>
        <v/>
      </c>
      <c r="G29" s="18">
        <f>IF($A29="","",SUMIFS(Recorridos!$P$2:$P$801,Recorridos!$B$2:$B$801,$A29,Recorridos!$A$2:$A$801,"&gt;="&amp;$C$3,Recorridos!$A$2:$A$801,"&lt;="&amp;$C$4))</f>
        <v/>
      </c>
      <c r="H29" s="18">
        <f>IF(OR($A29="",N($D29)=0),"",$G29/$D29)</f>
        <v/>
      </c>
      <c r="I29" s="21">
        <f>IF(OR($A29="",N($F29)=0),"",$G29/$F29)</f>
        <v/>
      </c>
      <c r="J29" s="22">
        <f>IF($I29="","",IF($I29&lt;=Configuración!$C$3,"En objetivo",IF($I29&lt;=Configuración!$C$4,"Alerta","Crítico")))</f>
        <v/>
      </c>
    </row>
    <row r="30">
      <c r="A30" s="22">
        <f>IF(Configuración!$B$32="","",Configuración!$B$32)</f>
        <v/>
      </c>
      <c r="B30" s="22">
        <f>IF($A30="","",COUNTIFS(Recorridos!$B$2:$B$801,$A30,Recorridos!$A$2:$A$801,"&gt;="&amp;$C$3,Recorridos!$A$2:$A$801,"&lt;="&amp;$C$4))</f>
        <v/>
      </c>
      <c r="C30" s="24">
        <f>IF($A30="","",SUMIFS(Recorridos!$F$2:$F$801,Recorridos!$B$2:$B$801,$A30,Recorridos!$A$2:$A$801,"&gt;="&amp;$C$3,Recorridos!$A$2:$A$801,"&lt;="&amp;$C$4))</f>
        <v/>
      </c>
      <c r="D30" s="22">
        <f>IF($A30="","",SUMIFS(Recorridos!$I$2:$I$801,Recorridos!$B$2:$B$801,$A30,Recorridos!$A$2:$A$801,"&gt;="&amp;$C$3,Recorridos!$A$2:$A$801,"&lt;="&amp;$C$4))</f>
        <v/>
      </c>
      <c r="E30" s="22">
        <f>IF($A30="","",SUMIFS(Recorridos!$V$2:$V$801,Recorridos!$B$2:$B$801,$A30,Recorridos!$A$2:$A$801,"&gt;="&amp;$C$3,Recorridos!$A$2:$A$801,"&lt;="&amp;$C$4))</f>
        <v/>
      </c>
      <c r="F30" s="18">
        <f>IF($A30="","",SUMIFS(Recorridos!$J$2:$J$801,Recorridos!$B$2:$B$801,$A30,Recorridos!$A$2:$A$801,"&gt;="&amp;$C$3,Recorridos!$A$2:$A$801,"&lt;="&amp;$C$4))</f>
        <v/>
      </c>
      <c r="G30" s="18">
        <f>IF($A30="","",SUMIFS(Recorridos!$P$2:$P$801,Recorridos!$B$2:$B$801,$A30,Recorridos!$A$2:$A$801,"&gt;="&amp;$C$3,Recorridos!$A$2:$A$801,"&lt;="&amp;$C$4))</f>
        <v/>
      </c>
      <c r="H30" s="18">
        <f>IF(OR($A30="",N($D30)=0),"",$G30/$D30)</f>
        <v/>
      </c>
      <c r="I30" s="21">
        <f>IF(OR($A30="",N($F30)=0),"",$G30/$F30)</f>
        <v/>
      </c>
      <c r="J30" s="22">
        <f>IF($I30="","",IF($I30&lt;=Configuración!$C$3,"En objetivo",IF($I30&lt;=Configuración!$C$4,"Alerta","Crítico")))</f>
        <v/>
      </c>
    </row>
    <row r="31">
      <c r="A31" s="22">
        <f>IF(Configuración!$B$33="","",Configuración!$B$33)</f>
        <v/>
      </c>
      <c r="B31" s="22">
        <f>IF($A31="","",COUNTIFS(Recorridos!$B$2:$B$801,$A31,Recorridos!$A$2:$A$801,"&gt;="&amp;$C$3,Recorridos!$A$2:$A$801,"&lt;="&amp;$C$4))</f>
        <v/>
      </c>
      <c r="C31" s="24">
        <f>IF($A31="","",SUMIFS(Recorridos!$F$2:$F$801,Recorridos!$B$2:$B$801,$A31,Recorridos!$A$2:$A$801,"&gt;="&amp;$C$3,Recorridos!$A$2:$A$801,"&lt;="&amp;$C$4))</f>
        <v/>
      </c>
      <c r="D31" s="22">
        <f>IF($A31="","",SUMIFS(Recorridos!$I$2:$I$801,Recorridos!$B$2:$B$801,$A31,Recorridos!$A$2:$A$801,"&gt;="&amp;$C$3,Recorridos!$A$2:$A$801,"&lt;="&amp;$C$4))</f>
        <v/>
      </c>
      <c r="E31" s="22">
        <f>IF($A31="","",SUMIFS(Recorridos!$V$2:$V$801,Recorridos!$B$2:$B$801,$A31,Recorridos!$A$2:$A$801,"&gt;="&amp;$C$3,Recorridos!$A$2:$A$801,"&lt;="&amp;$C$4))</f>
        <v/>
      </c>
      <c r="F31" s="18">
        <f>IF($A31="","",SUMIFS(Recorridos!$J$2:$J$801,Recorridos!$B$2:$B$801,$A31,Recorridos!$A$2:$A$801,"&gt;="&amp;$C$3,Recorridos!$A$2:$A$801,"&lt;="&amp;$C$4))</f>
        <v/>
      </c>
      <c r="G31" s="18">
        <f>IF($A31="","",SUMIFS(Recorridos!$P$2:$P$801,Recorridos!$B$2:$B$801,$A31,Recorridos!$A$2:$A$801,"&gt;="&amp;$C$3,Recorridos!$A$2:$A$801,"&lt;="&amp;$C$4))</f>
        <v/>
      </c>
      <c r="H31" s="18">
        <f>IF(OR($A31="",N($D31)=0),"",$G31/$D31)</f>
        <v/>
      </c>
      <c r="I31" s="21">
        <f>IF(OR($A31="",N($F31)=0),"",$G31/$F31)</f>
        <v/>
      </c>
      <c r="J31" s="22">
        <f>IF($I31="","",IF($I31&lt;=Configuración!$C$3,"En objetivo",IF($I31&lt;=Configuración!$C$4,"Alerta","Crítico")))</f>
        <v/>
      </c>
    </row>
    <row r="32">
      <c r="A32" s="22">
        <f>IF(Configuración!$B$34="","",Configuración!$B$34)</f>
        <v/>
      </c>
      <c r="B32" s="22">
        <f>IF($A32="","",COUNTIFS(Recorridos!$B$2:$B$801,$A32,Recorridos!$A$2:$A$801,"&gt;="&amp;$C$3,Recorridos!$A$2:$A$801,"&lt;="&amp;$C$4))</f>
        <v/>
      </c>
      <c r="C32" s="24">
        <f>IF($A32="","",SUMIFS(Recorridos!$F$2:$F$801,Recorridos!$B$2:$B$801,$A32,Recorridos!$A$2:$A$801,"&gt;="&amp;$C$3,Recorridos!$A$2:$A$801,"&lt;="&amp;$C$4))</f>
        <v/>
      </c>
      <c r="D32" s="22">
        <f>IF($A32="","",SUMIFS(Recorridos!$I$2:$I$801,Recorridos!$B$2:$B$801,$A32,Recorridos!$A$2:$A$801,"&gt;="&amp;$C$3,Recorridos!$A$2:$A$801,"&lt;="&amp;$C$4))</f>
        <v/>
      </c>
      <c r="E32" s="22">
        <f>IF($A32="","",SUMIFS(Recorridos!$V$2:$V$801,Recorridos!$B$2:$B$801,$A32,Recorridos!$A$2:$A$801,"&gt;="&amp;$C$3,Recorridos!$A$2:$A$801,"&lt;="&amp;$C$4))</f>
        <v/>
      </c>
      <c r="F32" s="18">
        <f>IF($A32="","",SUMIFS(Recorridos!$J$2:$J$801,Recorridos!$B$2:$B$801,$A32,Recorridos!$A$2:$A$801,"&gt;="&amp;$C$3,Recorridos!$A$2:$A$801,"&lt;="&amp;$C$4))</f>
        <v/>
      </c>
      <c r="G32" s="18">
        <f>IF($A32="","",SUMIFS(Recorridos!$P$2:$P$801,Recorridos!$B$2:$B$801,$A32,Recorridos!$A$2:$A$801,"&gt;="&amp;$C$3,Recorridos!$A$2:$A$801,"&lt;="&amp;$C$4))</f>
        <v/>
      </c>
      <c r="H32" s="18">
        <f>IF(OR($A32="",N($D32)=0),"",$G32/$D32)</f>
        <v/>
      </c>
      <c r="I32" s="21">
        <f>IF(OR($A32="",N($F32)=0),"",$G32/$F32)</f>
        <v/>
      </c>
      <c r="J32" s="22">
        <f>IF($I32="","",IF($I32&lt;=Configuración!$C$3,"En objetivo",IF($I32&lt;=Configuración!$C$4,"Alerta","Crítico")))</f>
        <v/>
      </c>
    </row>
    <row r="33">
      <c r="A33" s="22">
        <f>IF(Configuración!$B$35="","",Configuración!$B$35)</f>
        <v/>
      </c>
      <c r="B33" s="22">
        <f>IF($A33="","",COUNTIFS(Recorridos!$B$2:$B$801,$A33,Recorridos!$A$2:$A$801,"&gt;="&amp;$C$3,Recorridos!$A$2:$A$801,"&lt;="&amp;$C$4))</f>
        <v/>
      </c>
      <c r="C33" s="24">
        <f>IF($A33="","",SUMIFS(Recorridos!$F$2:$F$801,Recorridos!$B$2:$B$801,$A33,Recorridos!$A$2:$A$801,"&gt;="&amp;$C$3,Recorridos!$A$2:$A$801,"&lt;="&amp;$C$4))</f>
        <v/>
      </c>
      <c r="D33" s="22">
        <f>IF($A33="","",SUMIFS(Recorridos!$I$2:$I$801,Recorridos!$B$2:$B$801,$A33,Recorridos!$A$2:$A$801,"&gt;="&amp;$C$3,Recorridos!$A$2:$A$801,"&lt;="&amp;$C$4))</f>
        <v/>
      </c>
      <c r="E33" s="22">
        <f>IF($A33="","",SUMIFS(Recorridos!$V$2:$V$801,Recorridos!$B$2:$B$801,$A33,Recorridos!$A$2:$A$801,"&gt;="&amp;$C$3,Recorridos!$A$2:$A$801,"&lt;="&amp;$C$4))</f>
        <v/>
      </c>
      <c r="F33" s="18">
        <f>IF($A33="","",SUMIFS(Recorridos!$J$2:$J$801,Recorridos!$B$2:$B$801,$A33,Recorridos!$A$2:$A$801,"&gt;="&amp;$C$3,Recorridos!$A$2:$A$801,"&lt;="&amp;$C$4))</f>
        <v/>
      </c>
      <c r="G33" s="18">
        <f>IF($A33="","",SUMIFS(Recorridos!$P$2:$P$801,Recorridos!$B$2:$B$801,$A33,Recorridos!$A$2:$A$801,"&gt;="&amp;$C$3,Recorridos!$A$2:$A$801,"&lt;="&amp;$C$4))</f>
        <v/>
      </c>
      <c r="H33" s="18">
        <f>IF(OR($A33="",N($D33)=0),"",$G33/$D33)</f>
        <v/>
      </c>
      <c r="I33" s="21">
        <f>IF(OR($A33="",N($F33)=0),"",$G33/$F33)</f>
        <v/>
      </c>
      <c r="J33" s="22">
        <f>IF($I33="","",IF($I33&lt;=Configuración!$C$3,"En objetivo",IF($I33&lt;=Configuración!$C$4,"Alerta","Crítico")))</f>
        <v/>
      </c>
    </row>
    <row r="34">
      <c r="A34" s="22">
        <f>IF(Configuración!$B$36="","",Configuración!$B$36)</f>
        <v/>
      </c>
      <c r="B34" s="22">
        <f>IF($A34="","",COUNTIFS(Recorridos!$B$2:$B$801,$A34,Recorridos!$A$2:$A$801,"&gt;="&amp;$C$3,Recorridos!$A$2:$A$801,"&lt;="&amp;$C$4))</f>
        <v/>
      </c>
      <c r="C34" s="24">
        <f>IF($A34="","",SUMIFS(Recorridos!$F$2:$F$801,Recorridos!$B$2:$B$801,$A34,Recorridos!$A$2:$A$801,"&gt;="&amp;$C$3,Recorridos!$A$2:$A$801,"&lt;="&amp;$C$4))</f>
        <v/>
      </c>
      <c r="D34" s="22">
        <f>IF($A34="","",SUMIFS(Recorridos!$I$2:$I$801,Recorridos!$B$2:$B$801,$A34,Recorridos!$A$2:$A$801,"&gt;="&amp;$C$3,Recorridos!$A$2:$A$801,"&lt;="&amp;$C$4))</f>
        <v/>
      </c>
      <c r="E34" s="22">
        <f>IF($A34="","",SUMIFS(Recorridos!$V$2:$V$801,Recorridos!$B$2:$B$801,$A34,Recorridos!$A$2:$A$801,"&gt;="&amp;$C$3,Recorridos!$A$2:$A$801,"&lt;="&amp;$C$4))</f>
        <v/>
      </c>
      <c r="F34" s="18">
        <f>IF($A34="","",SUMIFS(Recorridos!$J$2:$J$801,Recorridos!$B$2:$B$801,$A34,Recorridos!$A$2:$A$801,"&gt;="&amp;$C$3,Recorridos!$A$2:$A$801,"&lt;="&amp;$C$4))</f>
        <v/>
      </c>
      <c r="G34" s="18">
        <f>IF($A34="","",SUMIFS(Recorridos!$P$2:$P$801,Recorridos!$B$2:$B$801,$A34,Recorridos!$A$2:$A$801,"&gt;="&amp;$C$3,Recorridos!$A$2:$A$801,"&lt;="&amp;$C$4))</f>
        <v/>
      </c>
      <c r="H34" s="18">
        <f>IF(OR($A34="",N($D34)=0),"",$G34/$D34)</f>
        <v/>
      </c>
      <c r="I34" s="21">
        <f>IF(OR($A34="",N($F34)=0),"",$G34/$F34)</f>
        <v/>
      </c>
      <c r="J34" s="22">
        <f>IF($I34="","",IF($I34&lt;=Configuración!$C$3,"En objetivo",IF($I34&lt;=Configuración!$C$4,"Alerta","Crítico")))</f>
        <v/>
      </c>
    </row>
    <row r="35">
      <c r="A35" s="22">
        <f>IF(Configuración!$B$37="","",Configuración!$B$37)</f>
        <v/>
      </c>
      <c r="B35" s="22">
        <f>IF($A35="","",COUNTIFS(Recorridos!$B$2:$B$801,$A35,Recorridos!$A$2:$A$801,"&gt;="&amp;$C$3,Recorridos!$A$2:$A$801,"&lt;="&amp;$C$4))</f>
        <v/>
      </c>
      <c r="C35" s="24">
        <f>IF($A35="","",SUMIFS(Recorridos!$F$2:$F$801,Recorridos!$B$2:$B$801,$A35,Recorridos!$A$2:$A$801,"&gt;="&amp;$C$3,Recorridos!$A$2:$A$801,"&lt;="&amp;$C$4))</f>
        <v/>
      </c>
      <c r="D35" s="22">
        <f>IF($A35="","",SUMIFS(Recorridos!$I$2:$I$801,Recorridos!$B$2:$B$801,$A35,Recorridos!$A$2:$A$801,"&gt;="&amp;$C$3,Recorridos!$A$2:$A$801,"&lt;="&amp;$C$4))</f>
        <v/>
      </c>
      <c r="E35" s="22">
        <f>IF($A35="","",SUMIFS(Recorridos!$V$2:$V$801,Recorridos!$B$2:$B$801,$A35,Recorridos!$A$2:$A$801,"&gt;="&amp;$C$3,Recorridos!$A$2:$A$801,"&lt;="&amp;$C$4))</f>
        <v/>
      </c>
      <c r="F35" s="18">
        <f>IF($A35="","",SUMIFS(Recorridos!$J$2:$J$801,Recorridos!$B$2:$B$801,$A35,Recorridos!$A$2:$A$801,"&gt;="&amp;$C$3,Recorridos!$A$2:$A$801,"&lt;="&amp;$C$4))</f>
        <v/>
      </c>
      <c r="G35" s="18">
        <f>IF($A35="","",SUMIFS(Recorridos!$P$2:$P$801,Recorridos!$B$2:$B$801,$A35,Recorridos!$A$2:$A$801,"&gt;="&amp;$C$3,Recorridos!$A$2:$A$801,"&lt;="&amp;$C$4))</f>
        <v/>
      </c>
      <c r="H35" s="18">
        <f>IF(OR($A35="",N($D35)=0),"",$G35/$D35)</f>
        <v/>
      </c>
      <c r="I35" s="21">
        <f>IF(OR($A35="",N($F35)=0),"",$G35/$F35)</f>
        <v/>
      </c>
      <c r="J35" s="22">
        <f>IF($I35="","",IF($I35&lt;=Configuración!$C$3,"En objetivo",IF($I35&lt;=Configuración!$C$4,"Alerta","Crítico")))</f>
        <v/>
      </c>
    </row>
    <row r="36">
      <c r="A36" s="22">
        <f>IF(Configuración!$B$38="","",Configuración!$B$38)</f>
        <v/>
      </c>
      <c r="B36" s="22">
        <f>IF($A36="","",COUNTIFS(Recorridos!$B$2:$B$801,$A36,Recorridos!$A$2:$A$801,"&gt;="&amp;$C$3,Recorridos!$A$2:$A$801,"&lt;="&amp;$C$4))</f>
        <v/>
      </c>
      <c r="C36" s="24">
        <f>IF($A36="","",SUMIFS(Recorridos!$F$2:$F$801,Recorridos!$B$2:$B$801,$A36,Recorridos!$A$2:$A$801,"&gt;="&amp;$C$3,Recorridos!$A$2:$A$801,"&lt;="&amp;$C$4))</f>
        <v/>
      </c>
      <c r="D36" s="22">
        <f>IF($A36="","",SUMIFS(Recorridos!$I$2:$I$801,Recorridos!$B$2:$B$801,$A36,Recorridos!$A$2:$A$801,"&gt;="&amp;$C$3,Recorridos!$A$2:$A$801,"&lt;="&amp;$C$4))</f>
        <v/>
      </c>
      <c r="E36" s="22">
        <f>IF($A36="","",SUMIFS(Recorridos!$V$2:$V$801,Recorridos!$B$2:$B$801,$A36,Recorridos!$A$2:$A$801,"&gt;="&amp;$C$3,Recorridos!$A$2:$A$801,"&lt;="&amp;$C$4))</f>
        <v/>
      </c>
      <c r="F36" s="18">
        <f>IF($A36="","",SUMIFS(Recorridos!$J$2:$J$801,Recorridos!$B$2:$B$801,$A36,Recorridos!$A$2:$A$801,"&gt;="&amp;$C$3,Recorridos!$A$2:$A$801,"&lt;="&amp;$C$4))</f>
        <v/>
      </c>
      <c r="G36" s="18">
        <f>IF($A36="","",SUMIFS(Recorridos!$P$2:$P$801,Recorridos!$B$2:$B$801,$A36,Recorridos!$A$2:$A$801,"&gt;="&amp;$C$3,Recorridos!$A$2:$A$801,"&lt;="&amp;$C$4))</f>
        <v/>
      </c>
      <c r="H36" s="18">
        <f>IF(OR($A36="",N($D36)=0),"",$G36/$D36)</f>
        <v/>
      </c>
      <c r="I36" s="21">
        <f>IF(OR($A36="",N($F36)=0),"",$G36/$F36)</f>
        <v/>
      </c>
      <c r="J36" s="22">
        <f>IF($I36="","",IF($I36&lt;=Configuración!$C$3,"En objetivo",IF($I36&lt;=Configuración!$C$4,"Alerta","Crítico")))</f>
        <v/>
      </c>
    </row>
    <row r="37">
      <c r="A37" s="25" t="inlineStr">
        <is>
          <t>Total</t>
        </is>
      </c>
      <c r="B37" s="25">
        <f>SUM(B7:B36)</f>
        <v/>
      </c>
      <c r="C37" s="26">
        <f>SUM(C7:C36)</f>
        <v/>
      </c>
      <c r="D37" s="25">
        <f>SUM(D7:D36)</f>
        <v/>
      </c>
      <c r="E37" s="25">
        <f>SUM(E7:E36)</f>
        <v/>
      </c>
      <c r="F37" s="27">
        <f>SUM(F7:F36)</f>
        <v/>
      </c>
      <c r="G37" s="27">
        <f>SUM(G7:G36)</f>
        <v/>
      </c>
      <c r="H37" s="27">
        <f>IF(N($D37)=0,"",$G37/$D37)</f>
        <v/>
      </c>
      <c r="I37" s="28">
        <f>IF(N($F37)=0,"",$G37/$F37)</f>
        <v/>
      </c>
      <c r="J37" s="25">
        <f>IF($I37="","",IF($I37&lt;=Configuración!$C$3,"En objetivo",IF($I37&lt;=Configuración!$C$4,"Alerta","Crítico")))</f>
        <v/>
      </c>
    </row>
  </sheetData>
  <conditionalFormatting sqref="J7:J37">
    <cfRule type="expression" priority="1" dxfId="0">
      <formula>$J7="En objetivo"</formula>
    </cfRule>
    <cfRule type="expression" priority="2" dxfId="1">
      <formula>$J7="Alerta"</formula>
    </cfRule>
    <cfRule type="expression" priority="3" dxfId="2">
      <formula>$J7="Crítico"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2026-10-20T17:50:20Z</dcterms:created>
  <dcterms:modified xmlns:dcterms="http://purl.org/dc/terms/" xmlns:xsi="http://www.w3.org/2001/XMLSchema-instance" xsi:type="dcterms:W3CDTF">2026-10-20T17:50:22Z</dcterms:modified>
</cp:coreProperties>
</file>